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100" windowHeight="7950" activeTab="0"/>
  </bookViews>
  <sheets>
    <sheet name="на 01.10.2015г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<sst xmlns="http://schemas.openxmlformats.org/spreadsheetml/2006/main" count="72" uniqueCount="59">
  <si>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Наименование показателя</t>
  </si>
  <si>
    <t>%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</si>
  <si>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</si>
  <si>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</si>
  <si>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</si>
  <si>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</si>
  <si>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</si>
  <si>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</si>
  <si>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</si>
  <si>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</si>
  <si>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</si>
  <si>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</si>
  <si>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</si>
  <si>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</si>
  <si>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</si>
  <si>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</si>
  <si>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</si>
  <si>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</si>
  <si>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</si>
  <si>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Расходы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</si>
  <si>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</si>
  <si>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</si>
  <si>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</si>
  <si>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</si>
  <si>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</si>
  <si>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Налоги на имущество</t>
  </si>
  <si>
    <t xml:space="preserve">в том числе: </t>
  </si>
  <si>
    <t xml:space="preserve">  -Налог на имущество организаций</t>
  </si>
  <si>
    <t>Налоги на совокупный доход</t>
  </si>
  <si>
    <t>Итого налоговые доходы</t>
  </si>
  <si>
    <t>Иные неналоговые доходы</t>
  </si>
  <si>
    <t>Итого неналоговые доходы</t>
  </si>
  <si>
    <t>ВСЕГО НАЛОГОВЫЕ И НЕНАЛОГОВЫЕ ДОХОДЫ</t>
  </si>
  <si>
    <t>тыс. руб.</t>
  </si>
  <si>
    <t xml:space="preserve">        Расходы в разрезе ведомственной структуры расходов бюджета МО "Гиагинский район"</t>
  </si>
  <si>
    <t>Администрация МО "Гиагинский район"</t>
  </si>
  <si>
    <t>Управление финансов администрации МО "Гиагинский район"</t>
  </si>
  <si>
    <t>Управление культуры администрации МО "Гиагинский район"</t>
  </si>
  <si>
    <t>Управление образования администрации МО "Гиагинский район"</t>
  </si>
  <si>
    <t>Совет народных депутатов МО "Гиагинский район"</t>
  </si>
  <si>
    <t>Контрольно-счетная палата МО "Гиагинский район"</t>
  </si>
  <si>
    <t>Единая дежурно-диспечерская служба МО "Гиагинский район"</t>
  </si>
  <si>
    <t>Муниципальное казенное учреждение Централизованная бухгалтерияуправления культуры администрации МО "Гиагинский район"</t>
  </si>
  <si>
    <t>Муниципальное казенное учреждение Централизованная образования"Районный методический кабинет" МО "Гиагинский район"</t>
  </si>
  <si>
    <t>Муниципальное казенное учреждение Централизованная бухгалтерия при Управлении образования администрации МО "Гиагинский район"</t>
  </si>
  <si>
    <t>Доходы от оказания платных услуг и копенсации затрат государства</t>
  </si>
  <si>
    <t>сумма   тыс.руб.</t>
  </si>
  <si>
    <t>сумма  тыс.руб.</t>
  </si>
  <si>
    <t>Утвержденные бюджетные назначения на 2015 год                                          тыс.руб.</t>
  </si>
  <si>
    <t>Заместитель главы администрации МО "Гиагинский район" - начальник управления финансов</t>
  </si>
  <si>
    <t>В.В.Редька</t>
  </si>
  <si>
    <t>,</t>
  </si>
  <si>
    <t>Сведения о фактических поступлениях налоговых и неналоговых доходов и произведенных расходах  бюджета МО "Гиагинский район"                                                                  за   9 месяцев 2015 года</t>
  </si>
  <si>
    <t>Факт                                за 9 месяцев 2014 года  тыс.руб.</t>
  </si>
  <si>
    <t>Прогноз        за 9 месяцев 2015 года    тыс.руб.</t>
  </si>
  <si>
    <t>Факт                за 9 месяцев 2015 года    тыс.руб.</t>
  </si>
  <si>
    <t>Отклонение от факта за 9 месяцев 2014 года</t>
  </si>
  <si>
    <t>Отклонение  от прогноза за 9 месяцев 2015 года</t>
  </si>
  <si>
    <t>Муниципальное казенное учреждение ЦТО учреждений культуры МО "Гиагинский район"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</si>
</sst>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0.000000"/>
    <numFmt numFmtId="177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3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172" fontId="0" fillId="0" borderId="0" xfId="0" applyNumberFormat="1" applyAlignment="1">
      <alignment/>
    </xf>
    <xf numFmtId="0" fontId="42" fillId="0" borderId="0" xfId="0" applyFont="1" applyAlignment="1">
      <alignment/>
    </xf>
    <xf numFmtId="0" fontId="51" fillId="0" borderId="0" xfId="0" applyFont="1" applyAlignment="1">
      <alignment horizontal="right" wrapText="1"/>
    </xf>
    <xf numFmtId="0" fontId="52" fillId="0" borderId="10" xfId="0" applyFont="1" applyFill="1" applyBorder="1" applyAlignment="1">
      <alignment wrapText="1"/>
    </xf>
    <xf numFmtId="172" fontId="5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3" fillId="0" borderId="0" xfId="0" applyFont="1" applyAlignment="1">
      <alignment/>
    </xf>
    <xf numFmtId="0" fontId="54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172" fontId="5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53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173" fontId="2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left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72" fontId="55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172" fontId="54" fillId="30" borderId="10" xfId="52" applyNumberFormat="1" applyFont="1" applyFill="1" applyBorder="1">
      <alignment/>
      <protection/>
    </xf>
    <xf numFmtId="172" fontId="3" fillId="30" borderId="10" xfId="52" applyNumberFormat="1" applyFont="1" applyFill="1" applyBorder="1">
      <alignment/>
      <protection/>
    </xf>
    <xf numFmtId="172" fontId="56" fillId="34" borderId="12" xfId="52" applyNumberFormat="1" applyFont="1" applyFill="1" applyBorder="1" applyAlignment="1">
      <alignment horizontal="right" vertical="top" shrinkToFit="1"/>
      <protection/>
    </xf>
    <xf numFmtId="172" fontId="54" fillId="0" borderId="10" xfId="0" applyNumberFormat="1" applyFont="1" applyFill="1" applyBorder="1" applyAlignment="1">
      <alignment horizontal="center"/>
    </xf>
    <xf numFmtId="172" fontId="56" fillId="34" borderId="0" xfId="52" applyNumberFormat="1" applyFont="1" applyFill="1" applyBorder="1" applyAlignment="1">
      <alignment horizontal="right" vertical="top" shrinkToFit="1"/>
      <protection/>
    </xf>
    <xf numFmtId="2" fontId="42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2" fillId="0" borderId="13" xfId="0" applyFont="1" applyFill="1" applyBorder="1" applyAlignment="1">
      <alignment horizontal="center" wrapText="1"/>
    </xf>
    <xf numFmtId="0" fontId="55" fillId="0" borderId="14" xfId="0" applyFont="1" applyBorder="1" applyAlignment="1">
      <alignment horizontal="center"/>
    </xf>
    <xf numFmtId="0" fontId="54" fillId="0" borderId="11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3" fillId="0" borderId="11" xfId="0" applyNumberFormat="1" applyFont="1" applyBorder="1" applyAlignment="1">
      <alignment horizontal="center" wrapText="1"/>
    </xf>
    <xf numFmtId="0" fontId="53" fillId="0" borderId="15" xfId="0" applyNumberFormat="1" applyFont="1" applyBorder="1" applyAlignment="1">
      <alignment horizontal="center" wrapText="1"/>
    </xf>
    <xf numFmtId="0" fontId="53" fillId="0" borderId="16" xfId="0" applyFont="1" applyBorder="1" applyAlignment="1">
      <alignment/>
    </xf>
    <xf numFmtId="0" fontId="54" fillId="0" borderId="10" xfId="0" applyFont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wrapText="1"/>
    </xf>
    <xf numFmtId="0" fontId="58" fillId="0" borderId="14" xfId="0" applyFont="1" applyBorder="1" applyAlignment="1">
      <alignment horizontal="center"/>
    </xf>
    <xf numFmtId="0" fontId="28" fillId="0" borderId="11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29" fillId="0" borderId="11" xfId="0" applyNumberFormat="1" applyFont="1" applyBorder="1" applyAlignment="1">
      <alignment horizontal="center" wrapText="1"/>
    </xf>
    <xf numFmtId="0" fontId="29" fillId="0" borderId="1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9" fillId="0" borderId="16" xfId="0" applyFont="1" applyBorder="1" applyAlignment="1">
      <alignment/>
    </xf>
    <xf numFmtId="0" fontId="28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center"/>
    </xf>
    <xf numFmtId="0" fontId="29" fillId="0" borderId="15" xfId="0" applyNumberFormat="1" applyFont="1" applyBorder="1" applyAlignment="1">
      <alignment horizontal="center" wrapText="1"/>
    </xf>
    <xf numFmtId="0" fontId="30" fillId="0" borderId="10" xfId="0" applyFont="1" applyBorder="1" applyAlignment="1">
      <alignment horizontal="center" vertical="top" wrapText="1"/>
    </xf>
    <xf numFmtId="173" fontId="31" fillId="0" borderId="15" xfId="0" applyNumberFormat="1" applyFont="1" applyBorder="1" applyAlignment="1">
      <alignment wrapText="1"/>
    </xf>
    <xf numFmtId="173" fontId="31" fillId="0" borderId="15" xfId="0" applyNumberFormat="1" applyFont="1" applyBorder="1" applyAlignment="1">
      <alignment/>
    </xf>
    <xf numFmtId="173" fontId="28" fillId="0" borderId="15" xfId="0" applyNumberFormat="1" applyFont="1" applyBorder="1" applyAlignment="1">
      <alignment/>
    </xf>
    <xf numFmtId="173" fontId="29" fillId="0" borderId="0" xfId="0" applyNumberFormat="1" applyFont="1" applyAlignment="1">
      <alignment/>
    </xf>
    <xf numFmtId="173" fontId="29" fillId="0" borderId="15" xfId="0" applyNumberFormat="1" applyFont="1" applyBorder="1" applyAlignment="1">
      <alignment/>
    </xf>
    <xf numFmtId="173" fontId="31" fillId="0" borderId="10" xfId="0" applyNumberFormat="1" applyFont="1" applyBorder="1" applyAlignment="1">
      <alignment wrapText="1"/>
    </xf>
    <xf numFmtId="173" fontId="31" fillId="0" borderId="10" xfId="0" applyNumberFormat="1" applyFont="1" applyBorder="1" applyAlignment="1">
      <alignment/>
    </xf>
    <xf numFmtId="173" fontId="28" fillId="0" borderId="10" xfId="0" applyNumberFormat="1" applyFont="1" applyBorder="1" applyAlignment="1">
      <alignment/>
    </xf>
    <xf numFmtId="173" fontId="29" fillId="0" borderId="10" xfId="0" applyNumberFormat="1" applyFont="1" applyBorder="1" applyAlignment="1">
      <alignment/>
    </xf>
    <xf numFmtId="173" fontId="32" fillId="0" borderId="10" xfId="0" applyNumberFormat="1" applyFont="1" applyBorder="1" applyAlignment="1">
      <alignment wrapText="1"/>
    </xf>
    <xf numFmtId="173" fontId="31" fillId="0" borderId="10" xfId="0" applyNumberFormat="1" applyFont="1" applyFill="1" applyBorder="1" applyAlignment="1">
      <alignment wrapText="1"/>
    </xf>
    <xf numFmtId="173" fontId="30" fillId="0" borderId="11" xfId="0" applyNumberFormat="1" applyFont="1" applyFill="1" applyBorder="1" applyAlignment="1">
      <alignment wrapText="1"/>
    </xf>
    <xf numFmtId="173" fontId="30" fillId="0" borderId="11" xfId="0" applyNumberFormat="1" applyFont="1" applyBorder="1" applyAlignment="1">
      <alignment/>
    </xf>
    <xf numFmtId="0" fontId="30" fillId="0" borderId="10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wrapText="1"/>
    </xf>
    <xf numFmtId="172" fontId="31" fillId="0" borderId="15" xfId="0" applyNumberFormat="1" applyFont="1" applyBorder="1" applyAlignment="1">
      <alignment/>
    </xf>
    <xf numFmtId="172" fontId="28" fillId="0" borderId="15" xfId="0" applyNumberFormat="1" applyFont="1" applyBorder="1" applyAlignment="1">
      <alignment/>
    </xf>
    <xf numFmtId="0" fontId="31" fillId="0" borderId="10" xfId="0" applyFont="1" applyFill="1" applyBorder="1" applyAlignment="1">
      <alignment wrapText="1"/>
    </xf>
    <xf numFmtId="172" fontId="31" fillId="0" borderId="10" xfId="0" applyNumberFormat="1" applyFont="1" applyBorder="1" applyAlignment="1">
      <alignment/>
    </xf>
    <xf numFmtId="172" fontId="28" fillId="0" borderId="10" xfId="0" applyNumberFormat="1" applyFont="1" applyBorder="1" applyAlignment="1">
      <alignment/>
    </xf>
    <xf numFmtId="0" fontId="30" fillId="0" borderId="10" xfId="0" applyFont="1" applyFill="1" applyBorder="1" applyAlignment="1">
      <alignment wrapText="1"/>
    </xf>
    <xf numFmtId="172" fontId="30" fillId="0" borderId="10" xfId="0" applyNumberFormat="1" applyFont="1" applyBorder="1" applyAlignment="1">
      <alignment/>
    </xf>
    <xf numFmtId="0" fontId="33" fillId="0" borderId="10" xfId="0" applyFont="1" applyFill="1" applyBorder="1" applyAlignment="1">
      <alignment wrapText="1"/>
    </xf>
    <xf numFmtId="0" fontId="29" fillId="0" borderId="10" xfId="0" applyFont="1" applyBorder="1" applyAlignment="1">
      <alignment/>
    </xf>
    <xf numFmtId="0" fontId="34" fillId="0" borderId="10" xfId="0" applyFont="1" applyFill="1" applyBorder="1" applyAlignment="1">
      <alignment wrapText="1"/>
    </xf>
    <xf numFmtId="172" fontId="34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K26" sqref="K26"/>
    </sheetView>
  </sheetViews>
  <sheetFormatPr defaultColWidth="9.140625" defaultRowHeight="15" customHeight="1"/>
  <cols>
    <col min="1" max="1" width="49.00390625" style="0" customWidth="1"/>
    <col min="2" max="4" width="11.7109375" style="0" customWidth="1"/>
    <col min="5" max="5" width="11.8515625" style="0" customWidth="1"/>
    <col min="6" max="6" width="9.7109375" style="0" customWidth="1"/>
    <col min="7" max="7" width="11.140625" style="0" customWidth="1"/>
    <col min="8" max="8" width="10.28125" style="0" customWidth="1"/>
    <col min="9" max="9" width="0.2890625" style="0" hidden="1" customWidth="1"/>
    <col min="10" max="10" width="16.7109375" style="0" customWidth="1"/>
    <col min="11" max="11" width="9.57421875" style="0" bestFit="1" customWidth="1"/>
  </cols>
  <sheetData>
    <row r="1" spans="4:8" ht="15" customHeight="1">
      <c r="D1" s="30"/>
      <c r="E1" s="30"/>
      <c r="F1" s="30"/>
      <c r="G1" s="30"/>
      <c r="H1" s="30"/>
    </row>
    <row r="2" spans="7:8" ht="15" customHeight="1">
      <c r="G2" s="30"/>
      <c r="H2" s="30"/>
    </row>
    <row r="3" spans="1:8" ht="21" customHeight="1">
      <c r="A3" s="3"/>
      <c r="E3" s="30"/>
      <c r="F3" s="30"/>
      <c r="G3" s="30"/>
      <c r="H3" s="30"/>
    </row>
    <row r="4" spans="1:8" ht="36" customHeight="1">
      <c r="A4" s="31" t="s">
        <v>52</v>
      </c>
      <c r="B4" s="31"/>
      <c r="C4" s="31"/>
      <c r="D4" s="31"/>
      <c r="E4" s="31"/>
      <c r="F4" s="31"/>
      <c r="G4" s="31"/>
      <c r="H4" s="31"/>
    </row>
    <row r="5" spans="1:8" ht="18" customHeight="1">
      <c r="A5" s="1"/>
      <c r="B5" s="1"/>
      <c r="C5" s="1"/>
      <c r="D5" s="1"/>
      <c r="E5" s="1"/>
      <c r="F5" s="1"/>
      <c r="G5" s="1"/>
      <c r="H5" s="4" t="s">
        <v>33</v>
      </c>
    </row>
    <row r="6" spans="1:10" ht="53.25" customHeight="1">
      <c r="A6" s="45" t="s">
        <v>0</v>
      </c>
      <c r="B6" s="45" t="s">
        <v>53</v>
      </c>
      <c r="C6" s="45" t="s">
        <v>54</v>
      </c>
      <c r="D6" s="45" t="s">
        <v>55</v>
      </c>
      <c r="E6" s="46" t="s">
        <v>56</v>
      </c>
      <c r="F6" s="46"/>
      <c r="G6" s="46" t="s">
        <v>57</v>
      </c>
      <c r="H6" s="46"/>
      <c r="I6" s="47"/>
      <c r="J6" s="48" t="s">
        <v>48</v>
      </c>
    </row>
    <row r="7" spans="1:10" ht="30.75" customHeight="1">
      <c r="A7" s="49"/>
      <c r="B7" s="50"/>
      <c r="C7" s="51"/>
      <c r="D7" s="51"/>
      <c r="E7" s="52" t="s">
        <v>46</v>
      </c>
      <c r="F7" s="53" t="s">
        <v>1</v>
      </c>
      <c r="G7" s="52" t="s">
        <v>47</v>
      </c>
      <c r="H7" s="53" t="s">
        <v>1</v>
      </c>
      <c r="I7" s="47"/>
      <c r="J7" s="54"/>
    </row>
    <row r="8" spans="1:10" ht="15" customHeight="1">
      <c r="A8" s="55" t="s">
        <v>20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5" customHeight="1">
      <c r="A9" s="56" t="s">
        <v>2</v>
      </c>
      <c r="B9" s="57">
        <v>24933.8</v>
      </c>
      <c r="C9" s="58">
        <v>26935.1</v>
      </c>
      <c r="D9" s="57">
        <v>26915.615</v>
      </c>
      <c r="E9" s="58">
        <f aca="true" t="shared" si="0" ref="E9:E16">D9-B9</f>
        <v>1981.8150000000023</v>
      </c>
      <c r="F9" s="58">
        <f aca="true" t="shared" si="1" ref="F9:F16">D9*100/B9</f>
        <v>107.94830711724647</v>
      </c>
      <c r="G9" s="58">
        <f aca="true" t="shared" si="2" ref="G9:G16">D9-C9</f>
        <v>-19.484999999996944</v>
      </c>
      <c r="H9" s="58">
        <f aca="true" t="shared" si="3" ref="H9:H16">D9*100/C9</f>
        <v>99.92765944808076</v>
      </c>
      <c r="I9" s="59"/>
      <c r="J9" s="60">
        <v>37986.9</v>
      </c>
    </row>
    <row r="10" spans="1:10" ht="28.5" customHeight="1">
      <c r="A10" s="61" t="s">
        <v>3</v>
      </c>
      <c r="B10" s="62">
        <v>57.194</v>
      </c>
      <c r="C10" s="63">
        <v>61.686</v>
      </c>
      <c r="D10" s="62">
        <v>67.024</v>
      </c>
      <c r="E10" s="63">
        <f t="shared" si="0"/>
        <v>9.829999999999998</v>
      </c>
      <c r="F10" s="63">
        <f t="shared" si="1"/>
        <v>117.1871175298108</v>
      </c>
      <c r="G10" s="63">
        <f t="shared" si="2"/>
        <v>5.338000000000001</v>
      </c>
      <c r="H10" s="63">
        <f t="shared" si="3"/>
        <v>108.65350322601562</v>
      </c>
      <c r="I10" s="59"/>
      <c r="J10" s="64">
        <v>79.656</v>
      </c>
    </row>
    <row r="11" spans="1:10" ht="15" customHeight="1">
      <c r="A11" s="61" t="s">
        <v>28</v>
      </c>
      <c r="B11" s="62">
        <v>14125.564</v>
      </c>
      <c r="C11" s="63">
        <v>16986.8</v>
      </c>
      <c r="D11" s="62">
        <v>19037.259</v>
      </c>
      <c r="E11" s="63">
        <f t="shared" si="0"/>
        <v>4911.694999999998</v>
      </c>
      <c r="F11" s="63">
        <f t="shared" si="1"/>
        <v>134.77167354167238</v>
      </c>
      <c r="G11" s="63">
        <f t="shared" si="2"/>
        <v>2050.458999999999</v>
      </c>
      <c r="H11" s="63">
        <f t="shared" si="3"/>
        <v>112.07089622530435</v>
      </c>
      <c r="I11" s="59"/>
      <c r="J11" s="64">
        <v>19958.7</v>
      </c>
    </row>
    <row r="12" spans="1:14" ht="15" customHeight="1">
      <c r="A12" s="61" t="s">
        <v>25</v>
      </c>
      <c r="B12" s="62">
        <v>9591.295</v>
      </c>
      <c r="C12" s="63">
        <v>10172</v>
      </c>
      <c r="D12" s="62">
        <v>9728.302</v>
      </c>
      <c r="E12" s="63">
        <f t="shared" si="0"/>
        <v>137.0069999999996</v>
      </c>
      <c r="F12" s="63">
        <f t="shared" si="1"/>
        <v>101.42845152818258</v>
      </c>
      <c r="G12" s="63">
        <f t="shared" si="2"/>
        <v>-443.6980000000003</v>
      </c>
      <c r="H12" s="63">
        <f t="shared" si="3"/>
        <v>95.63804561541485</v>
      </c>
      <c r="I12" s="59"/>
      <c r="J12" s="64">
        <v>16192.8</v>
      </c>
      <c r="N12" s="7"/>
    </row>
    <row r="13" spans="1:10" ht="15" customHeight="1">
      <c r="A13" s="61" t="s">
        <v>26</v>
      </c>
      <c r="B13" s="62"/>
      <c r="C13" s="63"/>
      <c r="D13" s="62"/>
      <c r="E13" s="63"/>
      <c r="F13" s="63"/>
      <c r="G13" s="63"/>
      <c r="H13" s="63"/>
      <c r="I13" s="59"/>
      <c r="J13" s="64"/>
    </row>
    <row r="14" spans="1:10" ht="15" customHeight="1">
      <c r="A14" s="65" t="s">
        <v>27</v>
      </c>
      <c r="B14" s="62">
        <v>9591.295</v>
      </c>
      <c r="C14" s="63">
        <v>10172</v>
      </c>
      <c r="D14" s="62">
        <v>9728.302</v>
      </c>
      <c r="E14" s="63">
        <f t="shared" si="0"/>
        <v>137.0069999999996</v>
      </c>
      <c r="F14" s="63">
        <f t="shared" si="1"/>
        <v>101.42845152818258</v>
      </c>
      <c r="G14" s="63">
        <f t="shared" si="2"/>
        <v>-443.6980000000003</v>
      </c>
      <c r="H14" s="63">
        <f t="shared" si="3"/>
        <v>95.63804561541485</v>
      </c>
      <c r="I14" s="59"/>
      <c r="J14" s="64">
        <v>16192.8</v>
      </c>
    </row>
    <row r="15" spans="1:10" ht="15" customHeight="1">
      <c r="A15" s="66" t="s">
        <v>21</v>
      </c>
      <c r="B15" s="62">
        <v>1750.234</v>
      </c>
      <c r="C15" s="63">
        <v>2036.4</v>
      </c>
      <c r="D15" s="62">
        <v>2038.8</v>
      </c>
      <c r="E15" s="63">
        <f t="shared" si="0"/>
        <v>288.56600000000003</v>
      </c>
      <c r="F15" s="63">
        <f t="shared" si="1"/>
        <v>116.48728112926615</v>
      </c>
      <c r="G15" s="63">
        <f t="shared" si="2"/>
        <v>2.3999999999998636</v>
      </c>
      <c r="H15" s="63">
        <f t="shared" si="3"/>
        <v>100.11785503830288</v>
      </c>
      <c r="I15" s="59"/>
      <c r="J15" s="64">
        <v>2400</v>
      </c>
    </row>
    <row r="16" spans="1:10" ht="15" customHeight="1">
      <c r="A16" s="67" t="s">
        <v>29</v>
      </c>
      <c r="B16" s="68">
        <f>B9+B10+B11+B12+B15</f>
        <v>50458.08699999999</v>
      </c>
      <c r="C16" s="68">
        <f>C9+C10+C11+C12+C15</f>
        <v>56191.986</v>
      </c>
      <c r="D16" s="68">
        <f>D9+D10+D11+D12+D15</f>
        <v>57787</v>
      </c>
      <c r="E16" s="68">
        <f t="shared" si="0"/>
        <v>7328.913000000008</v>
      </c>
      <c r="F16" s="68">
        <f t="shared" si="1"/>
        <v>114.52475398046701</v>
      </c>
      <c r="G16" s="68">
        <f t="shared" si="2"/>
        <v>1595.0140000000029</v>
      </c>
      <c r="H16" s="68">
        <f t="shared" si="3"/>
        <v>102.83850796802236</v>
      </c>
      <c r="I16" s="59"/>
      <c r="J16" s="68">
        <f>J9+J10+J11+J12+J15</f>
        <v>76618.05600000001</v>
      </c>
    </row>
    <row r="17" spans="1:10" ht="25.5" customHeight="1">
      <c r="A17" s="69" t="s">
        <v>22</v>
      </c>
      <c r="B17" s="69"/>
      <c r="C17" s="69"/>
      <c r="D17" s="69"/>
      <c r="E17" s="69"/>
      <c r="F17" s="69"/>
      <c r="G17" s="69"/>
      <c r="H17" s="69"/>
      <c r="I17" s="69"/>
      <c r="J17" s="69"/>
    </row>
    <row r="18" spans="1:10" ht="30.75" customHeight="1">
      <c r="A18" s="70" t="s">
        <v>23</v>
      </c>
      <c r="B18" s="71">
        <v>14662.431</v>
      </c>
      <c r="C18" s="72">
        <v>24492.6</v>
      </c>
      <c r="D18" s="71">
        <v>22363.21</v>
      </c>
      <c r="E18" s="72">
        <f>D18-B18</f>
        <v>7700.778999999999</v>
      </c>
      <c r="F18" s="72">
        <f>D18*100/B18</f>
        <v>152.52047903925344</v>
      </c>
      <c r="G18" s="72">
        <f>D18-C18</f>
        <v>-2129.3899999999994</v>
      </c>
      <c r="H18" s="72">
        <f>D18*100/C18</f>
        <v>91.30598629790222</v>
      </c>
      <c r="I18" s="47"/>
      <c r="J18" s="60">
        <v>35547.1</v>
      </c>
    </row>
    <row r="19" spans="1:10" ht="15" customHeight="1">
      <c r="A19" s="73" t="s">
        <v>24</v>
      </c>
      <c r="B19" s="74">
        <v>724.085</v>
      </c>
      <c r="C19" s="75">
        <v>657.05</v>
      </c>
      <c r="D19" s="74">
        <v>659.153</v>
      </c>
      <c r="E19" s="75">
        <f aca="true" t="shared" si="4" ref="E19:E26">D19-B19</f>
        <v>-64.93200000000002</v>
      </c>
      <c r="F19" s="75">
        <f aca="true" t="shared" si="5" ref="F19:F26">D19*100/B19</f>
        <v>91.03254452170671</v>
      </c>
      <c r="G19" s="75">
        <f aca="true" t="shared" si="6" ref="G19:G26">D19-C19</f>
        <v>2.1030000000000655</v>
      </c>
      <c r="H19" s="75">
        <f aca="true" t="shared" si="7" ref="H19:H26">D19*100/C19</f>
        <v>100.32006696598434</v>
      </c>
      <c r="I19" s="47"/>
      <c r="J19" s="64">
        <v>740</v>
      </c>
    </row>
    <row r="20" spans="1:10" ht="24.75" customHeight="1">
      <c r="A20" s="73" t="s">
        <v>4</v>
      </c>
      <c r="B20" s="74">
        <v>59.687</v>
      </c>
      <c r="C20" s="75">
        <v>88.252</v>
      </c>
      <c r="D20" s="74">
        <v>109.897</v>
      </c>
      <c r="E20" s="75">
        <f t="shared" si="4"/>
        <v>50.21000000000001</v>
      </c>
      <c r="F20" s="75">
        <f t="shared" si="5"/>
        <v>184.12217065692698</v>
      </c>
      <c r="G20" s="75">
        <f t="shared" si="6"/>
        <v>21.64500000000001</v>
      </c>
      <c r="H20" s="75">
        <v>0</v>
      </c>
      <c r="I20" s="47"/>
      <c r="J20" s="64">
        <v>100</v>
      </c>
    </row>
    <row r="21" spans="1:10" ht="27.75" customHeight="1">
      <c r="A21" s="73" t="s">
        <v>45</v>
      </c>
      <c r="B21" s="74">
        <v>0.596</v>
      </c>
      <c r="C21" s="75">
        <v>0</v>
      </c>
      <c r="D21" s="74">
        <v>330.48</v>
      </c>
      <c r="E21" s="75">
        <f>D21-B21</f>
        <v>329.884</v>
      </c>
      <c r="F21" s="75">
        <f>D21*100/B21</f>
        <v>55449.6644295302</v>
      </c>
      <c r="G21" s="75">
        <f>D21-C21</f>
        <v>330.48</v>
      </c>
      <c r="H21" s="75">
        <v>0</v>
      </c>
      <c r="I21" s="47"/>
      <c r="J21" s="64">
        <v>0</v>
      </c>
    </row>
    <row r="22" spans="1:10" ht="15" customHeight="1">
      <c r="A22" s="73" t="s">
        <v>5</v>
      </c>
      <c r="B22" s="74">
        <v>807.799</v>
      </c>
      <c r="C22" s="75">
        <v>949.425</v>
      </c>
      <c r="D22" s="74">
        <v>964.995</v>
      </c>
      <c r="E22" s="75">
        <f t="shared" si="4"/>
        <v>157.19600000000003</v>
      </c>
      <c r="F22" s="75">
        <f t="shared" si="5"/>
        <v>119.45979135898907</v>
      </c>
      <c r="G22" s="75">
        <f t="shared" si="6"/>
        <v>15.57000000000005</v>
      </c>
      <c r="H22" s="75">
        <f t="shared" si="7"/>
        <v>101.63993996366221</v>
      </c>
      <c r="I22" s="47"/>
      <c r="J22" s="64">
        <v>1550</v>
      </c>
    </row>
    <row r="23" spans="1:10" ht="15" customHeight="1">
      <c r="A23" s="73" t="s">
        <v>30</v>
      </c>
      <c r="B23" s="74">
        <v>-63.4</v>
      </c>
      <c r="C23" s="75">
        <v>181.746</v>
      </c>
      <c r="D23" s="74">
        <v>600.304</v>
      </c>
      <c r="E23" s="75">
        <f t="shared" si="4"/>
        <v>663.704</v>
      </c>
      <c r="F23" s="75">
        <f t="shared" si="5"/>
        <v>-946.8517350157728</v>
      </c>
      <c r="G23" s="75">
        <f t="shared" si="6"/>
        <v>418.558</v>
      </c>
      <c r="H23" s="75">
        <f t="shared" si="7"/>
        <v>330.29832843638917</v>
      </c>
      <c r="I23" s="47"/>
      <c r="J23" s="64">
        <v>253.992</v>
      </c>
    </row>
    <row r="24" spans="1:10" ht="15" customHeight="1">
      <c r="A24" s="76" t="s">
        <v>31</v>
      </c>
      <c r="B24" s="77">
        <f>B18+B19+B20+B22+B23</f>
        <v>16190.602</v>
      </c>
      <c r="C24" s="77">
        <f>C18+C19+C20+C22+C23</f>
        <v>26369.072999999997</v>
      </c>
      <c r="D24" s="77">
        <f>D18+D19+D20+D22+D23+D21</f>
        <v>25028.038999999997</v>
      </c>
      <c r="E24" s="77">
        <f>D24-B24</f>
        <v>8837.436999999996</v>
      </c>
      <c r="F24" s="77">
        <f>D24*100/B24</f>
        <v>154.58374555807126</v>
      </c>
      <c r="G24" s="77">
        <f>D24-C24</f>
        <v>-1341.0339999999997</v>
      </c>
      <c r="H24" s="77">
        <f>D24*100/C24</f>
        <v>94.91436805533513</v>
      </c>
      <c r="I24" s="47"/>
      <c r="J24" s="77">
        <f>J18+J19+J20+J22+J23+J21</f>
        <v>38191.092</v>
      </c>
    </row>
    <row r="25" spans="1:10" ht="15" customHeight="1">
      <c r="A25" s="78"/>
      <c r="B25" s="77"/>
      <c r="C25" s="77"/>
      <c r="D25" s="77"/>
      <c r="E25" s="77"/>
      <c r="F25" s="77"/>
      <c r="G25" s="77"/>
      <c r="H25" s="77"/>
      <c r="I25" s="47"/>
      <c r="J25" s="79"/>
    </row>
    <row r="26" spans="1:10" ht="40.5" customHeight="1">
      <c r="A26" s="80" t="s">
        <v>32</v>
      </c>
      <c r="B26" s="81">
        <f>B16+B24</f>
        <v>66648.689</v>
      </c>
      <c r="C26" s="81">
        <f>C16+C24</f>
        <v>82561.059</v>
      </c>
      <c r="D26" s="81">
        <f>D16+D24</f>
        <v>82815.03899999999</v>
      </c>
      <c r="E26" s="81">
        <f t="shared" si="4"/>
        <v>16166.349999999991</v>
      </c>
      <c r="F26" s="81">
        <f t="shared" si="5"/>
        <v>124.25606601204112</v>
      </c>
      <c r="G26" s="81">
        <f t="shared" si="6"/>
        <v>253.97999999999593</v>
      </c>
      <c r="H26" s="81">
        <f t="shared" si="7"/>
        <v>100.30762686801292</v>
      </c>
      <c r="I26" s="47"/>
      <c r="J26" s="81">
        <f>J16+J24</f>
        <v>114809.14800000002</v>
      </c>
    </row>
    <row r="27" spans="1:8" ht="43.5" customHeight="1">
      <c r="A27" s="43" t="s">
        <v>19</v>
      </c>
      <c r="B27" s="44"/>
      <c r="C27" s="44"/>
      <c r="D27" s="44"/>
      <c r="E27" s="44"/>
      <c r="F27" s="44"/>
      <c r="G27" s="44"/>
      <c r="H27" s="44"/>
    </row>
    <row r="28" spans="1:10" ht="54.75" customHeight="1">
      <c r="A28" s="36" t="s">
        <v>0</v>
      </c>
      <c r="B28" s="36" t="s">
        <v>53</v>
      </c>
      <c r="C28" s="36" t="s">
        <v>54</v>
      </c>
      <c r="D28" s="36" t="s">
        <v>55</v>
      </c>
      <c r="E28" s="42" t="s">
        <v>56</v>
      </c>
      <c r="F28" s="42"/>
      <c r="G28" s="42" t="s">
        <v>57</v>
      </c>
      <c r="H28" s="42"/>
      <c r="I28" s="9"/>
      <c r="J28" s="39" t="s">
        <v>48</v>
      </c>
    </row>
    <row r="29" spans="1:10" ht="34.5" customHeight="1">
      <c r="A29" s="37"/>
      <c r="B29" s="38"/>
      <c r="C29" s="41"/>
      <c r="D29" s="41"/>
      <c r="E29" s="10" t="s">
        <v>46</v>
      </c>
      <c r="F29" s="11" t="s">
        <v>1</v>
      </c>
      <c r="G29" s="10" t="s">
        <v>47</v>
      </c>
      <c r="H29" s="11" t="s">
        <v>1</v>
      </c>
      <c r="I29" s="9"/>
      <c r="J29" s="40"/>
    </row>
    <row r="30" spans="1:11" ht="24.75" customHeight="1">
      <c r="A30" s="12" t="s">
        <v>6</v>
      </c>
      <c r="B30" s="13">
        <v>24382</v>
      </c>
      <c r="C30" s="14">
        <v>26000</v>
      </c>
      <c r="D30" s="13">
        <v>25160.9</v>
      </c>
      <c r="E30" s="15">
        <f>D30-B30</f>
        <v>778.9000000000015</v>
      </c>
      <c r="F30" s="15">
        <f>D30/B30*100</f>
        <v>103.19456976458044</v>
      </c>
      <c r="G30" s="15">
        <f>D30-C30</f>
        <v>-839.0999999999985</v>
      </c>
      <c r="H30" s="15">
        <f>D30/C30*100</f>
        <v>96.77269230769231</v>
      </c>
      <c r="I30" s="9"/>
      <c r="J30" s="16">
        <v>34438.4</v>
      </c>
      <c r="K30" s="8">
        <f>D30/J30*100</f>
        <v>73.06059514960045</v>
      </c>
    </row>
    <row r="31" spans="1:11" ht="24.75" customHeight="1">
      <c r="A31" s="12" t="s">
        <v>7</v>
      </c>
      <c r="B31" s="13">
        <v>486.4</v>
      </c>
      <c r="C31" s="14">
        <v>370</v>
      </c>
      <c r="D31" s="13">
        <v>369.4</v>
      </c>
      <c r="E31" s="15">
        <f aca="true" t="shared" si="8" ref="E31:E42">D31-B31</f>
        <v>-117</v>
      </c>
      <c r="F31" s="15">
        <v>0</v>
      </c>
      <c r="G31" s="15">
        <f aca="true" t="shared" si="9" ref="G31:G42">D31-C31</f>
        <v>-0.6000000000000227</v>
      </c>
      <c r="H31" s="15">
        <f aca="true" t="shared" si="10" ref="H31:H41">D31/C31*100</f>
        <v>99.83783783783782</v>
      </c>
      <c r="I31" s="9"/>
      <c r="J31" s="17">
        <v>494</v>
      </c>
      <c r="K31" s="8">
        <f aca="true" t="shared" si="11" ref="K31:K42">D31/J31*100</f>
        <v>74.77732793522267</v>
      </c>
    </row>
    <row r="32" spans="1:11" ht="32.25" customHeight="1">
      <c r="A32" s="18" t="s">
        <v>8</v>
      </c>
      <c r="B32" s="13">
        <v>627.8</v>
      </c>
      <c r="C32" s="14">
        <v>1160</v>
      </c>
      <c r="D32" s="13">
        <v>691.8</v>
      </c>
      <c r="E32" s="15">
        <f t="shared" si="8"/>
        <v>64</v>
      </c>
      <c r="F32" s="15">
        <f aca="true" t="shared" si="12" ref="F32:F42">D32/B32*100</f>
        <v>110.19432940426887</v>
      </c>
      <c r="G32" s="15">
        <f t="shared" si="9"/>
        <v>-468.20000000000005</v>
      </c>
      <c r="H32" s="15">
        <f t="shared" si="10"/>
        <v>59.63793103448275</v>
      </c>
      <c r="I32" s="9"/>
      <c r="J32" s="16">
        <v>1547.2</v>
      </c>
      <c r="K32" s="8">
        <f t="shared" si="11"/>
        <v>44.713029989658736</v>
      </c>
    </row>
    <row r="33" spans="1:11" ht="24.75" customHeight="1">
      <c r="A33" s="12" t="s">
        <v>9</v>
      </c>
      <c r="B33" s="13">
        <v>605</v>
      </c>
      <c r="C33" s="14">
        <v>2600</v>
      </c>
      <c r="D33" s="13">
        <v>2513.3</v>
      </c>
      <c r="E33" s="15">
        <f t="shared" si="8"/>
        <v>1908.3000000000002</v>
      </c>
      <c r="F33" s="15">
        <f t="shared" si="12"/>
        <v>415.4214876033058</v>
      </c>
      <c r="G33" s="15">
        <f t="shared" si="9"/>
        <v>-86.69999999999982</v>
      </c>
      <c r="H33" s="15">
        <f t="shared" si="10"/>
        <v>96.66538461538462</v>
      </c>
      <c r="I33" s="9"/>
      <c r="J33" s="16">
        <v>3441.4</v>
      </c>
      <c r="K33" s="8">
        <f t="shared" si="11"/>
        <v>73.03132446097518</v>
      </c>
    </row>
    <row r="34" spans="1:11" ht="24.75" customHeight="1">
      <c r="A34" s="12" t="s">
        <v>10</v>
      </c>
      <c r="B34" s="13">
        <v>1655.2</v>
      </c>
      <c r="C34" s="14">
        <v>5500</v>
      </c>
      <c r="D34" s="13">
        <v>293.6</v>
      </c>
      <c r="E34" s="15">
        <f t="shared" si="8"/>
        <v>-1361.6</v>
      </c>
      <c r="F34" s="15">
        <v>0</v>
      </c>
      <c r="G34" s="15">
        <f t="shared" si="9"/>
        <v>-5206.4</v>
      </c>
      <c r="H34" s="15">
        <f t="shared" si="10"/>
        <v>5.338181818181818</v>
      </c>
      <c r="I34" s="9"/>
      <c r="J34" s="16">
        <v>7287.9</v>
      </c>
      <c r="K34" s="8">
        <f t="shared" si="11"/>
        <v>4.028595342965739</v>
      </c>
    </row>
    <row r="35" spans="1:11" ht="24.75" customHeight="1">
      <c r="A35" s="12" t="s">
        <v>11</v>
      </c>
      <c r="B35" s="13">
        <v>192882.4</v>
      </c>
      <c r="C35" s="14">
        <v>210900</v>
      </c>
      <c r="D35" s="13">
        <v>204988.3</v>
      </c>
      <c r="E35" s="15">
        <f t="shared" si="8"/>
        <v>12105.899999999994</v>
      </c>
      <c r="F35" s="15">
        <f t="shared" si="12"/>
        <v>106.27631136899997</v>
      </c>
      <c r="G35" s="15">
        <f t="shared" si="9"/>
        <v>-5911.700000000012</v>
      </c>
      <c r="H35" s="15">
        <f t="shared" si="10"/>
        <v>97.19691797060217</v>
      </c>
      <c r="I35" s="9"/>
      <c r="J35" s="16">
        <v>283897.1</v>
      </c>
      <c r="K35" s="8">
        <f t="shared" si="11"/>
        <v>72.20514052450694</v>
      </c>
    </row>
    <row r="36" spans="1:11" ht="24.75" customHeight="1">
      <c r="A36" s="12" t="s">
        <v>12</v>
      </c>
      <c r="B36" s="13">
        <v>25998.6</v>
      </c>
      <c r="C36" s="14">
        <v>27200</v>
      </c>
      <c r="D36" s="13">
        <v>27132.1</v>
      </c>
      <c r="E36" s="15">
        <f t="shared" si="8"/>
        <v>1133.5</v>
      </c>
      <c r="F36" s="15">
        <f t="shared" si="12"/>
        <v>104.35985014577709</v>
      </c>
      <c r="G36" s="15">
        <f t="shared" si="9"/>
        <v>-67.90000000000146</v>
      </c>
      <c r="H36" s="15">
        <f t="shared" si="10"/>
        <v>99.75036764705881</v>
      </c>
      <c r="I36" s="9"/>
      <c r="J36" s="16">
        <v>33331.5</v>
      </c>
      <c r="K36" s="8">
        <f t="shared" si="11"/>
        <v>81.40077704273735</v>
      </c>
    </row>
    <row r="37" spans="1:11" ht="24.75" customHeight="1">
      <c r="A37" s="12" t="s">
        <v>13</v>
      </c>
      <c r="B37" s="13">
        <v>14427</v>
      </c>
      <c r="C37" s="14">
        <v>20400</v>
      </c>
      <c r="D37" s="13">
        <v>20120.7</v>
      </c>
      <c r="E37" s="15">
        <f t="shared" si="8"/>
        <v>5693.700000000001</v>
      </c>
      <c r="F37" s="15">
        <f t="shared" si="12"/>
        <v>139.46558536078186</v>
      </c>
      <c r="G37" s="15">
        <f t="shared" si="9"/>
        <v>-279.2999999999993</v>
      </c>
      <c r="H37" s="15">
        <f t="shared" si="10"/>
        <v>98.63088235294119</v>
      </c>
      <c r="I37" s="9"/>
      <c r="J37" s="16">
        <v>27142.2</v>
      </c>
      <c r="K37" s="8">
        <f t="shared" si="11"/>
        <v>74.13068947985056</v>
      </c>
    </row>
    <row r="38" spans="1:11" ht="24.75" customHeight="1">
      <c r="A38" s="12" t="s">
        <v>14</v>
      </c>
      <c r="B38" s="13">
        <v>157.5</v>
      </c>
      <c r="C38" s="14">
        <v>201</v>
      </c>
      <c r="D38" s="13">
        <v>150</v>
      </c>
      <c r="E38" s="15">
        <f t="shared" si="8"/>
        <v>-7.5</v>
      </c>
      <c r="F38" s="15">
        <f t="shared" si="12"/>
        <v>95.23809523809523</v>
      </c>
      <c r="G38" s="15">
        <f t="shared" si="9"/>
        <v>-51</v>
      </c>
      <c r="H38" s="15">
        <f t="shared" si="10"/>
        <v>74.6268656716418</v>
      </c>
      <c r="I38" s="9"/>
      <c r="J38" s="19">
        <v>268.5</v>
      </c>
      <c r="K38" s="8">
        <f t="shared" si="11"/>
        <v>55.865921787709496</v>
      </c>
    </row>
    <row r="39" spans="1:11" ht="24.75" customHeight="1">
      <c r="A39" s="20" t="s">
        <v>15</v>
      </c>
      <c r="B39" s="13">
        <v>1396.4</v>
      </c>
      <c r="C39" s="14">
        <v>1308</v>
      </c>
      <c r="D39" s="13">
        <v>1212.6</v>
      </c>
      <c r="E39" s="15">
        <f t="shared" si="8"/>
        <v>-183.80000000000018</v>
      </c>
      <c r="F39" s="15">
        <f t="shared" si="12"/>
        <v>86.83758235462618</v>
      </c>
      <c r="G39" s="15">
        <f t="shared" si="9"/>
        <v>-95.40000000000009</v>
      </c>
      <c r="H39" s="15">
        <f t="shared" si="10"/>
        <v>92.70642201834862</v>
      </c>
      <c r="I39" s="9"/>
      <c r="J39" s="19">
        <v>1744.3</v>
      </c>
      <c r="K39" s="8">
        <f t="shared" si="11"/>
        <v>69.51785816659978</v>
      </c>
    </row>
    <row r="40" spans="1:11" ht="45" customHeight="1">
      <c r="A40" s="12" t="s">
        <v>16</v>
      </c>
      <c r="B40" s="13">
        <v>71</v>
      </c>
      <c r="C40" s="14">
        <v>474</v>
      </c>
      <c r="D40" s="13">
        <v>54.8</v>
      </c>
      <c r="E40" s="15">
        <f t="shared" si="8"/>
        <v>-16.200000000000003</v>
      </c>
      <c r="F40" s="15">
        <v>0</v>
      </c>
      <c r="G40" s="15">
        <f t="shared" si="9"/>
        <v>-419.2</v>
      </c>
      <c r="H40" s="15">
        <f t="shared" si="10"/>
        <v>11.561181434599156</v>
      </c>
      <c r="I40" s="9"/>
      <c r="J40" s="19">
        <v>632.3</v>
      </c>
      <c r="K40" s="8">
        <f t="shared" si="11"/>
        <v>8.666772101850388</v>
      </c>
    </row>
    <row r="41" spans="1:11" ht="24.75" customHeight="1">
      <c r="A41" s="12" t="s">
        <v>17</v>
      </c>
      <c r="B41" s="13">
        <v>1929</v>
      </c>
      <c r="C41" s="14">
        <v>6400</v>
      </c>
      <c r="D41" s="13">
        <v>6331.6</v>
      </c>
      <c r="E41" s="15">
        <f t="shared" si="8"/>
        <v>4402.6</v>
      </c>
      <c r="F41" s="15">
        <f t="shared" si="12"/>
        <v>328.232244686366</v>
      </c>
      <c r="G41" s="15">
        <f t="shared" si="9"/>
        <v>-68.39999999999964</v>
      </c>
      <c r="H41" s="15">
        <f t="shared" si="10"/>
        <v>98.93125</v>
      </c>
      <c r="I41" s="9"/>
      <c r="J41" s="19">
        <v>9071.5</v>
      </c>
      <c r="K41" s="8">
        <f>D41/J41*100</f>
        <v>69.79661577467894</v>
      </c>
    </row>
    <row r="42" spans="1:11" ht="24.75" customHeight="1">
      <c r="A42" s="5" t="s">
        <v>18</v>
      </c>
      <c r="B42" s="6">
        <f>B30+B31+B32+B33+B34+B35+B36+B37+B38+B39+B40+B41</f>
        <v>264618.3</v>
      </c>
      <c r="C42" s="6">
        <f>SUM(C30:C41)</f>
        <v>302513</v>
      </c>
      <c r="D42" s="6">
        <f>D30+D31+D32+D33+D34+D35+D36+D37+D38+D39+D40+D41</f>
        <v>289019.0999999999</v>
      </c>
      <c r="E42" s="21">
        <f t="shared" si="8"/>
        <v>24400.79999999993</v>
      </c>
      <c r="F42" s="21">
        <f t="shared" si="12"/>
        <v>109.22113096486521</v>
      </c>
      <c r="G42" s="21">
        <f t="shared" si="9"/>
        <v>-13493.900000000081</v>
      </c>
      <c r="H42" s="6">
        <f>D42*100/C42</f>
        <v>95.53939830684959</v>
      </c>
      <c r="I42" s="22"/>
      <c r="J42" s="23">
        <f>J30+J31+J32+J33+J34+J35+J36+J37+J38+J39+J40+J41</f>
        <v>403296.3</v>
      </c>
      <c r="K42" s="8">
        <f t="shared" si="11"/>
        <v>71.66420817646973</v>
      </c>
    </row>
    <row r="43" spans="1:10" ht="26.25" customHeight="1">
      <c r="A43" s="34" t="s">
        <v>34</v>
      </c>
      <c r="B43" s="35"/>
      <c r="C43" s="35"/>
      <c r="D43" s="35"/>
      <c r="E43" s="35"/>
      <c r="F43" s="35"/>
      <c r="G43" s="35"/>
      <c r="H43" s="35"/>
      <c r="I43" s="9"/>
      <c r="J43" s="19"/>
    </row>
    <row r="44" spans="1:11" ht="28.5" customHeight="1">
      <c r="A44" s="12" t="s">
        <v>35</v>
      </c>
      <c r="B44" s="24">
        <v>27981.2</v>
      </c>
      <c r="C44" s="24">
        <v>36100</v>
      </c>
      <c r="D44" s="25">
        <v>34427.6</v>
      </c>
      <c r="E44" s="13">
        <f>D44-B44</f>
        <v>6446.399999999998</v>
      </c>
      <c r="F44" s="13">
        <f>D44*100/B44</f>
        <v>123.03832573299215</v>
      </c>
      <c r="G44" s="13">
        <f>D44-C44</f>
        <v>-1672.4000000000015</v>
      </c>
      <c r="H44" s="13">
        <f>D44*100/C44</f>
        <v>95.36731301939058</v>
      </c>
      <c r="I44" s="26">
        <v>2739051300</v>
      </c>
      <c r="J44" s="15">
        <v>53421.4</v>
      </c>
      <c r="K44" s="8">
        <f>D44/J44*100</f>
        <v>64.44533464117376</v>
      </c>
    </row>
    <row r="45" spans="1:11" ht="36.75" customHeight="1">
      <c r="A45" s="12" t="s">
        <v>36</v>
      </c>
      <c r="B45" s="24">
        <v>6641.9</v>
      </c>
      <c r="C45" s="25">
        <v>10400</v>
      </c>
      <c r="D45" s="25">
        <v>9776.1</v>
      </c>
      <c r="E45" s="13">
        <f aca="true" t="shared" si="13" ref="E45:E53">D45-B45</f>
        <v>3134.2000000000007</v>
      </c>
      <c r="F45" s="13">
        <f aca="true" t="shared" si="14" ref="F45:F55">D45*100/B45</f>
        <v>147.1883045514085</v>
      </c>
      <c r="G45" s="13">
        <f aca="true" t="shared" si="15" ref="G45:G55">D45-C45</f>
        <v>-623.8999999999996</v>
      </c>
      <c r="H45" s="13">
        <f aca="true" t="shared" si="16" ref="H45:H55">D45*100/C45</f>
        <v>94.00096153846154</v>
      </c>
      <c r="I45" s="26">
        <v>330523000</v>
      </c>
      <c r="J45" s="15">
        <v>16928.1</v>
      </c>
      <c r="K45" s="8">
        <f>D45/J45*100</f>
        <v>57.75072217200986</v>
      </c>
    </row>
    <row r="46" spans="1:11" ht="30.75" customHeight="1">
      <c r="A46" s="12" t="s">
        <v>37</v>
      </c>
      <c r="B46" s="24">
        <v>31463.4</v>
      </c>
      <c r="C46" s="25">
        <v>32300</v>
      </c>
      <c r="D46" s="25">
        <v>32181.5</v>
      </c>
      <c r="E46" s="13">
        <f t="shared" si="13"/>
        <v>718.0999999999985</v>
      </c>
      <c r="F46" s="13">
        <f t="shared" si="14"/>
        <v>102.28233439488422</v>
      </c>
      <c r="G46" s="13">
        <f t="shared" si="15"/>
        <v>-118.5</v>
      </c>
      <c r="H46" s="13">
        <f t="shared" si="16"/>
        <v>99.63312693498452</v>
      </c>
      <c r="I46" s="26">
        <v>3204053322.2</v>
      </c>
      <c r="J46" s="15">
        <v>38013.5</v>
      </c>
      <c r="K46" s="8">
        <f aca="true" t="shared" si="17" ref="K46:K55">D46/J46*100</f>
        <v>84.6580819971852</v>
      </c>
    </row>
    <row r="47" spans="1:11" ht="35.25" customHeight="1">
      <c r="A47" s="12" t="s">
        <v>38</v>
      </c>
      <c r="B47" s="24">
        <v>188086.4</v>
      </c>
      <c r="C47" s="25">
        <v>209000</v>
      </c>
      <c r="D47" s="25">
        <v>200160.8</v>
      </c>
      <c r="E47" s="13">
        <f t="shared" si="13"/>
        <v>12074.399999999994</v>
      </c>
      <c r="F47" s="13">
        <f t="shared" si="14"/>
        <v>106.41960290589857</v>
      </c>
      <c r="G47" s="13">
        <f t="shared" si="15"/>
        <v>-8839.200000000012</v>
      </c>
      <c r="H47" s="13">
        <f t="shared" si="16"/>
        <v>95.77071770334928</v>
      </c>
      <c r="I47" s="26">
        <v>612738300</v>
      </c>
      <c r="J47" s="15">
        <v>278656.1</v>
      </c>
      <c r="K47" s="8">
        <f t="shared" si="17"/>
        <v>71.83076200377455</v>
      </c>
    </row>
    <row r="48" spans="1:11" ht="37.5" customHeight="1">
      <c r="A48" s="12" t="s">
        <v>39</v>
      </c>
      <c r="B48" s="25">
        <v>1480.6</v>
      </c>
      <c r="C48" s="25">
        <v>2200</v>
      </c>
      <c r="D48" s="25">
        <v>2171.6</v>
      </c>
      <c r="E48" s="13">
        <f t="shared" si="13"/>
        <v>691</v>
      </c>
      <c r="F48" s="13">
        <f t="shared" si="14"/>
        <v>146.67026880994192</v>
      </c>
      <c r="G48" s="13">
        <f t="shared" si="15"/>
        <v>-28.40000000000009</v>
      </c>
      <c r="H48" s="13">
        <f t="shared" si="16"/>
        <v>98.7090909090909</v>
      </c>
      <c r="I48" s="26">
        <v>545110882.56</v>
      </c>
      <c r="J48" s="15">
        <v>2504.7</v>
      </c>
      <c r="K48" s="8">
        <f t="shared" si="17"/>
        <v>86.70100211602188</v>
      </c>
    </row>
    <row r="49" spans="1:11" ht="41.25" customHeight="1">
      <c r="A49" s="12" t="s">
        <v>40</v>
      </c>
      <c r="B49" s="25">
        <v>1578.4</v>
      </c>
      <c r="C49" s="25">
        <v>2500</v>
      </c>
      <c r="D49" s="25">
        <v>1346.5</v>
      </c>
      <c r="E49" s="13">
        <f t="shared" si="13"/>
        <v>-231.9000000000001</v>
      </c>
      <c r="F49" s="13">
        <f t="shared" si="14"/>
        <v>85.30790674100355</v>
      </c>
      <c r="G49" s="13">
        <f t="shared" si="15"/>
        <v>-1153.5</v>
      </c>
      <c r="H49" s="13">
        <f t="shared" si="16"/>
        <v>53.86</v>
      </c>
      <c r="I49" s="26">
        <v>2224660000.94</v>
      </c>
      <c r="J49" s="15">
        <v>1930.8</v>
      </c>
      <c r="K49" s="8">
        <f t="shared" si="17"/>
        <v>69.73793246322768</v>
      </c>
    </row>
    <row r="50" spans="1:11" ht="32.25" customHeight="1">
      <c r="A50" s="12" t="s">
        <v>41</v>
      </c>
      <c r="B50" s="25">
        <v>595</v>
      </c>
      <c r="C50" s="25">
        <v>700</v>
      </c>
      <c r="D50" s="25">
        <v>657.9</v>
      </c>
      <c r="E50" s="13">
        <f t="shared" si="13"/>
        <v>62.89999999999998</v>
      </c>
      <c r="F50" s="13">
        <f t="shared" si="14"/>
        <v>110.57142857142857</v>
      </c>
      <c r="G50" s="13">
        <f t="shared" si="15"/>
        <v>-42.10000000000002</v>
      </c>
      <c r="H50" s="13">
        <f t="shared" si="16"/>
        <v>93.98571428571428</v>
      </c>
      <c r="I50" s="26">
        <v>275157600</v>
      </c>
      <c r="J50" s="15">
        <v>837.5</v>
      </c>
      <c r="K50" s="8">
        <f t="shared" si="17"/>
        <v>78.55522388059701</v>
      </c>
    </row>
    <row r="51" spans="1:11" ht="62.25" customHeight="1">
      <c r="A51" s="12" t="s">
        <v>42</v>
      </c>
      <c r="B51" s="24">
        <v>1754.5</v>
      </c>
      <c r="C51" s="25">
        <v>1800</v>
      </c>
      <c r="D51" s="25">
        <v>1770.3</v>
      </c>
      <c r="E51" s="13">
        <f t="shared" si="13"/>
        <v>15.799999999999955</v>
      </c>
      <c r="F51" s="13">
        <f t="shared" si="14"/>
        <v>100.90054146480479</v>
      </c>
      <c r="G51" s="13">
        <f t="shared" si="15"/>
        <v>-29.700000000000045</v>
      </c>
      <c r="H51" s="13">
        <f t="shared" si="16"/>
        <v>98.35</v>
      </c>
      <c r="I51" s="26">
        <v>205713392.64</v>
      </c>
      <c r="J51" s="15">
        <v>2328.7</v>
      </c>
      <c r="K51" s="8">
        <f t="shared" si="17"/>
        <v>76.0209558981406</v>
      </c>
    </row>
    <row r="52" spans="1:11" ht="48" customHeight="1">
      <c r="A52" s="12" t="s">
        <v>43</v>
      </c>
      <c r="B52" s="24">
        <v>768.2</v>
      </c>
      <c r="C52" s="25">
        <v>820</v>
      </c>
      <c r="D52" s="25">
        <v>819.2</v>
      </c>
      <c r="E52" s="13">
        <f t="shared" si="13"/>
        <v>51</v>
      </c>
      <c r="F52" s="13" t="s">
        <v>51</v>
      </c>
      <c r="G52" s="13">
        <f t="shared" si="15"/>
        <v>-0.7999999999999545</v>
      </c>
      <c r="H52" s="13">
        <f t="shared" si="16"/>
        <v>99.90243902439025</v>
      </c>
      <c r="I52" s="26">
        <v>20315900</v>
      </c>
      <c r="J52" s="15">
        <v>959.4</v>
      </c>
      <c r="K52" s="8">
        <f t="shared" si="17"/>
        <v>85.38670002084638</v>
      </c>
    </row>
    <row r="53" spans="1:11" ht="72.75" customHeight="1">
      <c r="A53" s="12" t="s">
        <v>44</v>
      </c>
      <c r="B53" s="27">
        <v>4268.7</v>
      </c>
      <c r="C53" s="25">
        <v>4800</v>
      </c>
      <c r="D53" s="25">
        <v>4540.8</v>
      </c>
      <c r="E53" s="13">
        <f t="shared" si="13"/>
        <v>272.10000000000036</v>
      </c>
      <c r="F53" s="13">
        <f t="shared" si="14"/>
        <v>106.37430599479936</v>
      </c>
      <c r="G53" s="13">
        <f t="shared" si="15"/>
        <v>-259.1999999999998</v>
      </c>
      <c r="H53" s="13">
        <f t="shared" si="16"/>
        <v>94.6</v>
      </c>
      <c r="I53" s="28"/>
      <c r="J53" s="15">
        <v>5195.8</v>
      </c>
      <c r="K53" s="8">
        <f t="shared" si="17"/>
        <v>87.3936641133223</v>
      </c>
    </row>
    <row r="54" spans="1:11" ht="44.25" customHeight="1">
      <c r="A54" s="12" t="s">
        <v>58</v>
      </c>
      <c r="B54" s="27"/>
      <c r="C54" s="25">
        <v>1893</v>
      </c>
      <c r="D54" s="25">
        <v>1166.8</v>
      </c>
      <c r="E54" s="13"/>
      <c r="F54" s="13"/>
      <c r="G54" s="13">
        <f t="shared" si="15"/>
        <v>-726.2</v>
      </c>
      <c r="H54" s="13">
        <f t="shared" si="16"/>
        <v>61.63761225567882</v>
      </c>
      <c r="I54" s="28"/>
      <c r="J54" s="15">
        <v>2520.3</v>
      </c>
      <c r="K54" s="8">
        <f t="shared" si="17"/>
        <v>46.29607586398444</v>
      </c>
    </row>
    <row r="55" spans="1:11" ht="15" customHeight="1">
      <c r="A55" s="5" t="s">
        <v>18</v>
      </c>
      <c r="B55" s="6">
        <f>SUM(B44:B53)</f>
        <v>264618.3</v>
      </c>
      <c r="C55" s="6">
        <f>SUM(C44:C54)</f>
        <v>302513</v>
      </c>
      <c r="D55" s="6">
        <f>SUM(D44:D54)</f>
        <v>289019.1</v>
      </c>
      <c r="E55" s="6">
        <f>D55-B55</f>
        <v>24400.79999999999</v>
      </c>
      <c r="F55" s="6">
        <f t="shared" si="14"/>
        <v>109.22113096486524</v>
      </c>
      <c r="G55" s="6">
        <f t="shared" si="15"/>
        <v>-13493.900000000023</v>
      </c>
      <c r="H55" s="6">
        <f t="shared" si="16"/>
        <v>95.5393983068496</v>
      </c>
      <c r="I55" s="9"/>
      <c r="J55" s="21">
        <f>J44+J45+J46+J47+J48+J49+J50+J51+J52+J53+J54</f>
        <v>403296.3</v>
      </c>
      <c r="K55" s="29">
        <f t="shared" si="17"/>
        <v>71.66420817646976</v>
      </c>
    </row>
    <row r="56" ht="15" customHeight="1">
      <c r="D56" s="2"/>
    </row>
    <row r="57" spans="2:4" ht="15" customHeight="1">
      <c r="B57" s="2"/>
      <c r="C57" s="2"/>
      <c r="D57" s="2"/>
    </row>
    <row r="59" spans="1:8" ht="42.75" customHeight="1">
      <c r="A59" s="32" t="s">
        <v>49</v>
      </c>
      <c r="B59" s="32"/>
      <c r="G59" s="33" t="s">
        <v>50</v>
      </c>
      <c r="H59" s="33"/>
    </row>
  </sheetData>
  <sheetProtection/>
  <mergeCells count="24">
    <mergeCell ref="A27:H27"/>
    <mergeCell ref="E28:F28"/>
    <mergeCell ref="B6:B7"/>
    <mergeCell ref="A6:A7"/>
    <mergeCell ref="J6:J7"/>
    <mergeCell ref="E6:F6"/>
    <mergeCell ref="G6:H6"/>
    <mergeCell ref="A8:J8"/>
    <mergeCell ref="A17:J17"/>
    <mergeCell ref="A59:B59"/>
    <mergeCell ref="G59:H59"/>
    <mergeCell ref="A43:H43"/>
    <mergeCell ref="A28:A29"/>
    <mergeCell ref="B28:B29"/>
    <mergeCell ref="J28:J29"/>
    <mergeCell ref="D28:D29"/>
    <mergeCell ref="G28:H28"/>
    <mergeCell ref="C28:C29"/>
    <mergeCell ref="D1:H1"/>
    <mergeCell ref="E3:H3"/>
    <mergeCell ref="G2:H2"/>
    <mergeCell ref="D6:D7"/>
    <mergeCell ref="C6:C7"/>
    <mergeCell ref="A4:H4"/>
  </mergeCells>
  <printOptions/>
  <pageMargins left="0.11811023622047245" right="0" top="0.35433070866141736" bottom="0.2362204724409449" header="0.4330708661417323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2015-07-29T06:04:47Z</cp:lastPrinted>
  <dcterms:created xsi:type="dcterms:W3CDTF">2014-09-16T05:33:49Z</dcterms:created>
  <dcterms:modified xsi:type="dcterms:W3CDTF">2015-10-23T08:46:11Z</dcterms:modified>
  <cp:category/>
  <cp:version/>
  <cp:contentType/>
  <cp:contentStatus/>
</cp:coreProperties>
</file>