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100" windowHeight="7950" activeTab="0"/>
  </bookViews>
  <sheets>
    <sheet name="на 01.04.2015г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<sst xmlns="http://schemas.openxmlformats.org/spreadsheetml/2006/main" count="71" uniqueCount="63">
  <si>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Наименование показателя</t>
  </si>
  <si>
    <t>%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</si>
  <si>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</si>
  <si>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</si>
  <si>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</si>
  <si>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</si>
  <si>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</si>
  <si>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</si>
  <si>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</si>
  <si>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</si>
  <si>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</si>
  <si>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</si>
  <si>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</si>
  <si>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</si>
  <si>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</si>
  <si>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</si>
  <si>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</si>
  <si>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</si>
  <si>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</si>
  <si>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Расходы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</si>
  <si>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</si>
  <si>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</si>
  <si>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</si>
  <si>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</si>
  <si>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</si>
  <si>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Налоги на имущество</t>
  </si>
  <si>
    <t xml:space="preserve">в том числе: </t>
  </si>
  <si>
    <t xml:space="preserve">  -Налог на имущество организаций</t>
  </si>
  <si>
    <t>Налоги на совокупный доход</t>
  </si>
  <si>
    <t>Итого налоговые доходы</t>
  </si>
  <si>
    <t>Иные неналоговые доходы</t>
  </si>
  <si>
    <t>Итого неналоговые доходы</t>
  </si>
  <si>
    <t>ВСЕГО НАЛОГОВЫЕ И НЕНАЛОГОВЫЕ ДОХОДЫ</t>
  </si>
  <si>
    <t>тыс. руб.</t>
  </si>
  <si>
    <t xml:space="preserve">        Расходы в разрезе ведомственной структуры расходов бюджета МО "Гиагинский район"</t>
  </si>
  <si>
    <t>Администрация МО "Гиагинский район"</t>
  </si>
  <si>
    <t>Управление финансов администрации МО "Гиагинский район"</t>
  </si>
  <si>
    <t>Управление культуры администрации МО "Гиагинский район"</t>
  </si>
  <si>
    <t>Управление образования администрации МО "Гиагинский район"</t>
  </si>
  <si>
    <t>Совет народных депутатов МО "Гиагинский район"</t>
  </si>
  <si>
    <t>Контрольно-счетная палата МО "Гиагинский район"</t>
  </si>
  <si>
    <t>Единая дежурно-диспечерская служба МО "Гиагинский район"</t>
  </si>
  <si>
    <t>Муниципальное казенное учреждение Централизованная бухгалтерияуправления культуры администрации МО "Гиагинский район"</t>
  </si>
  <si>
    <t>Муниципальное казенное учреждение Централизованная образования"Районный методический кабинет" МО "Гиагинский район"</t>
  </si>
  <si>
    <t>Муниципальное казенное учреждение Централизованная бухгалтерия при Управлении образования администрации МО "Гиагинский район"</t>
  </si>
  <si>
    <t>Доходы от оказания платных услуг и копенсации затрат государства</t>
  </si>
  <si>
    <t>сумма   тыс.руб.</t>
  </si>
  <si>
    <t>сумма  тыс.руб.</t>
  </si>
  <si>
    <t>сумма тыс.руб.</t>
  </si>
  <si>
    <t>Утвержденные бюджетные назначения на 2015 год  тыс.руб.</t>
  </si>
  <si>
    <t>Утвержденные бюджетные назначения на 2015 год                                          тыс.руб.</t>
  </si>
  <si>
    <t>Заместитель главы администрации МО "Гиагинский район" - начальник управления финансов</t>
  </si>
  <si>
    <t>В.В.Редька</t>
  </si>
  <si>
    <t>Прогноз        на 1 полугодие 2015 года  тыс.руб.</t>
  </si>
  <si>
    <t>Факт                за 1 полугодие 2015 года  тыс.руб.</t>
  </si>
  <si>
    <t>Факт                                за 1 полугодие  2014 года  тыс.руб.</t>
  </si>
  <si>
    <t>Отклонение от факта за 1 полугодие 2014 года</t>
  </si>
  <si>
    <t>Отклонение  от прогноза на 1 полугодие 2015 года</t>
  </si>
  <si>
    <t>Сведения о фактических поступлениях налоговых и неналоговых доходов и произведенных расходах  бюджета МО "Гиагинский район"                                                                  за    1 полугодие 2015 года</t>
  </si>
  <si>
    <t>Факт                                за 1  полугодие 2014 года  тыс.руб.</t>
  </si>
  <si>
    <t>Прогноз        на 1 полугодие 2015 года    тыс.руб.</t>
  </si>
  <si>
    <t>Факт                за 1 полугодие 2015 года    тыс.руб.</t>
  </si>
  <si>
    <t>,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</si>
</sst>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0.000000"/>
    <numFmt numFmtId="177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172" fontId="46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47" fillId="0" borderId="10" xfId="0" applyNumberFormat="1" applyFont="1" applyBorder="1" applyAlignment="1">
      <alignment/>
    </xf>
    <xf numFmtId="172" fontId="49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172" fontId="3" fillId="30" borderId="10" xfId="52" applyNumberFormat="1" applyFont="1" applyFill="1" applyBorder="1">
      <alignment/>
      <protection/>
    </xf>
    <xf numFmtId="172" fontId="0" fillId="0" borderId="10" xfId="0" applyNumberFormat="1" applyBorder="1" applyAlignment="1">
      <alignment/>
    </xf>
    <xf numFmtId="0" fontId="46" fillId="0" borderId="0" xfId="0" applyFont="1" applyAlignment="1">
      <alignment horizontal="right" wrapText="1"/>
    </xf>
    <xf numFmtId="172" fontId="50" fillId="34" borderId="0" xfId="52" applyNumberFormat="1" applyFont="1" applyFill="1" applyBorder="1" applyAlignment="1">
      <alignment horizontal="right" vertical="top" shrinkToFit="1"/>
      <protection/>
    </xf>
    <xf numFmtId="172" fontId="4" fillId="30" borderId="10" xfId="52" applyNumberFormat="1" applyFont="1" applyFill="1" applyBorder="1">
      <alignment/>
      <protection/>
    </xf>
    <xf numFmtId="172" fontId="50" fillId="34" borderId="11" xfId="52" applyNumberFormat="1" applyFont="1" applyFill="1" applyBorder="1" applyAlignment="1">
      <alignment horizontal="right" vertical="top" shrinkToFit="1"/>
      <protection/>
    </xf>
    <xf numFmtId="0" fontId="0" fillId="0" borderId="10" xfId="0" applyBorder="1" applyAlignment="1">
      <alignment/>
    </xf>
    <xf numFmtId="0" fontId="49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172" fontId="51" fillId="0" borderId="10" xfId="0" applyNumberFormat="1" applyFont="1" applyBorder="1" applyAlignment="1">
      <alignment/>
    </xf>
    <xf numFmtId="0" fontId="46" fillId="0" borderId="12" xfId="0" applyFont="1" applyBorder="1" applyAlignment="1">
      <alignment horizontal="center"/>
    </xf>
    <xf numFmtId="172" fontId="47" fillId="0" borderId="13" xfId="0" applyNumberFormat="1" applyFont="1" applyBorder="1" applyAlignment="1">
      <alignment/>
    </xf>
    <xf numFmtId="172" fontId="46" fillId="0" borderId="13" xfId="0" applyNumberFormat="1" applyFont="1" applyBorder="1" applyAlignment="1">
      <alignment/>
    </xf>
    <xf numFmtId="0" fontId="47" fillId="0" borderId="13" xfId="0" applyFont="1" applyFill="1" applyBorder="1" applyAlignment="1">
      <alignment wrapText="1"/>
    </xf>
    <xf numFmtId="173" fontId="47" fillId="0" borderId="13" xfId="0" applyNumberFormat="1" applyFont="1" applyBorder="1" applyAlignment="1">
      <alignment wrapText="1"/>
    </xf>
    <xf numFmtId="173" fontId="47" fillId="0" borderId="13" xfId="0" applyNumberFormat="1" applyFont="1" applyBorder="1" applyAlignment="1">
      <alignment/>
    </xf>
    <xf numFmtId="173" fontId="46" fillId="0" borderId="13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0" fillId="0" borderId="13" xfId="0" applyNumberFormat="1" applyBorder="1" applyAlignment="1">
      <alignment/>
    </xf>
    <xf numFmtId="173" fontId="47" fillId="0" borderId="10" xfId="0" applyNumberFormat="1" applyFont="1" applyBorder="1" applyAlignment="1">
      <alignment wrapText="1"/>
    </xf>
    <xf numFmtId="173" fontId="47" fillId="0" borderId="10" xfId="0" applyNumberFormat="1" applyFont="1" applyBorder="1" applyAlignment="1">
      <alignment/>
    </xf>
    <xf numFmtId="173" fontId="46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52" fillId="0" borderId="10" xfId="0" applyNumberFormat="1" applyFont="1" applyBorder="1" applyAlignment="1">
      <alignment wrapText="1"/>
    </xf>
    <xf numFmtId="173" fontId="47" fillId="0" borderId="10" xfId="0" applyNumberFormat="1" applyFont="1" applyFill="1" applyBorder="1" applyAlignment="1">
      <alignment wrapText="1"/>
    </xf>
    <xf numFmtId="173" fontId="49" fillId="0" borderId="12" xfId="0" applyNumberFormat="1" applyFont="1" applyFill="1" applyBorder="1" applyAlignment="1">
      <alignment wrapText="1"/>
    </xf>
    <xf numFmtId="173" fontId="49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172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46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wrapText="1"/>
    </xf>
    <xf numFmtId="172" fontId="47" fillId="30" borderId="10" xfId="52" applyNumberFormat="1" applyFont="1" applyFill="1" applyBorder="1">
      <alignment/>
      <protection/>
    </xf>
    <xf numFmtId="172" fontId="46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173" fontId="2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53" fillId="0" borderId="14" xfId="0" applyFont="1" applyFill="1" applyBorder="1" applyAlignment="1">
      <alignment horizontal="center" wrapText="1"/>
    </xf>
    <xf numFmtId="0" fontId="54" fillId="0" borderId="15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NumberFormat="1" applyBorder="1" applyAlignment="1">
      <alignment horizontal="center" wrapText="1"/>
    </xf>
    <xf numFmtId="0" fontId="0" fillId="0" borderId="13" xfId="0" applyNumberFormat="1" applyBorder="1" applyAlignment="1">
      <alignment horizont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8" fillId="0" borderId="14" xfId="0" applyFont="1" applyFill="1" applyBorder="1" applyAlignment="1">
      <alignment horizontal="center" wrapText="1"/>
    </xf>
    <xf numFmtId="0" fontId="37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46" fillId="0" borderId="0" xfId="0" applyFont="1" applyAlignment="1">
      <alignment horizontal="right"/>
    </xf>
    <xf numFmtId="0" fontId="0" fillId="0" borderId="16" xfId="0" applyBorder="1" applyAlignment="1">
      <alignment/>
    </xf>
    <xf numFmtId="0" fontId="4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60" zoomScalePageLayoutView="0" workbookViewId="0" topLeftCell="A4">
      <selection activeCell="E51" sqref="E51"/>
    </sheetView>
  </sheetViews>
  <sheetFormatPr defaultColWidth="9.140625" defaultRowHeight="15" customHeight="1"/>
  <cols>
    <col min="1" max="1" width="49.00390625" style="0" customWidth="1"/>
    <col min="2" max="4" width="11.7109375" style="0" customWidth="1"/>
    <col min="5" max="5" width="11.8515625" style="0" customWidth="1"/>
    <col min="6" max="6" width="9.7109375" style="0" customWidth="1"/>
    <col min="7" max="7" width="11.140625" style="0" customWidth="1"/>
    <col min="8" max="8" width="10.28125" style="0" customWidth="1"/>
    <col min="9" max="9" width="0.2890625" style="0" hidden="1" customWidth="1"/>
    <col min="10" max="10" width="16.7109375" style="0" customWidth="1"/>
    <col min="11" max="11" width="9.57421875" style="0" bestFit="1" customWidth="1"/>
  </cols>
  <sheetData>
    <row r="1" spans="4:8" ht="15" customHeight="1">
      <c r="D1" s="69"/>
      <c r="E1" s="69"/>
      <c r="F1" s="69"/>
      <c r="G1" s="69"/>
      <c r="H1" s="69"/>
    </row>
    <row r="2" spans="7:8" ht="15" customHeight="1">
      <c r="G2" s="69"/>
      <c r="H2" s="69"/>
    </row>
    <row r="3" spans="1:8" ht="21" customHeight="1">
      <c r="A3" s="10"/>
      <c r="E3" s="69"/>
      <c r="F3" s="69"/>
      <c r="G3" s="69"/>
      <c r="H3" s="69"/>
    </row>
    <row r="4" spans="1:8" ht="36" customHeight="1">
      <c r="A4" s="71" t="s">
        <v>58</v>
      </c>
      <c r="B4" s="71"/>
      <c r="C4" s="71"/>
      <c r="D4" s="71"/>
      <c r="E4" s="71"/>
      <c r="F4" s="71"/>
      <c r="G4" s="71"/>
      <c r="H4" s="71"/>
    </row>
    <row r="5" spans="1:8" ht="18" customHeight="1">
      <c r="A5" s="1"/>
      <c r="B5" s="1"/>
      <c r="C5" s="1"/>
      <c r="D5" s="1"/>
      <c r="E5" s="1"/>
      <c r="F5" s="1"/>
      <c r="G5" s="1"/>
      <c r="H5" s="13" t="s">
        <v>33</v>
      </c>
    </row>
    <row r="6" spans="1:10" ht="53.25" customHeight="1">
      <c r="A6" s="55" t="s">
        <v>0</v>
      </c>
      <c r="B6" s="55" t="s">
        <v>59</v>
      </c>
      <c r="C6" s="55" t="s">
        <v>60</v>
      </c>
      <c r="D6" s="55" t="s">
        <v>61</v>
      </c>
      <c r="E6" s="54" t="s">
        <v>56</v>
      </c>
      <c r="F6" s="54"/>
      <c r="G6" s="54" t="s">
        <v>57</v>
      </c>
      <c r="H6" s="54"/>
      <c r="J6" s="58" t="s">
        <v>50</v>
      </c>
    </row>
    <row r="7" spans="1:10" ht="30.75" customHeight="1">
      <c r="A7" s="57"/>
      <c r="B7" s="56"/>
      <c r="C7" s="70"/>
      <c r="D7" s="70"/>
      <c r="E7" s="41" t="s">
        <v>46</v>
      </c>
      <c r="F7" s="21" t="s">
        <v>1</v>
      </c>
      <c r="G7" s="41" t="s">
        <v>47</v>
      </c>
      <c r="H7" s="21" t="s">
        <v>1</v>
      </c>
      <c r="J7" s="59"/>
    </row>
    <row r="8" spans="1:10" ht="15" customHeight="1">
      <c r="A8" s="60" t="s">
        <v>20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15" customHeight="1">
      <c r="A9" s="25" t="s">
        <v>2</v>
      </c>
      <c r="B9" s="26">
        <v>15625.564</v>
      </c>
      <c r="C9" s="27">
        <v>17674.1</v>
      </c>
      <c r="D9" s="26">
        <v>17684.119</v>
      </c>
      <c r="E9" s="27">
        <f aca="true" t="shared" si="0" ref="E9:E16">D9-B9</f>
        <v>2058.5549999999985</v>
      </c>
      <c r="F9" s="27">
        <f aca="true" t="shared" si="1" ref="F9:F16">D9*100/B9</f>
        <v>113.17427646131685</v>
      </c>
      <c r="G9" s="27">
        <f aca="true" t="shared" si="2" ref="G9:G16">D9-C9</f>
        <v>10.019000000000233</v>
      </c>
      <c r="H9" s="27">
        <f aca="true" t="shared" si="3" ref="H9:H16">D9*100/C9</f>
        <v>100.05668746923465</v>
      </c>
      <c r="I9" s="28"/>
      <c r="J9" s="29">
        <v>37986.9</v>
      </c>
    </row>
    <row r="10" spans="1:10" ht="28.5" customHeight="1">
      <c r="A10" s="30" t="s">
        <v>3</v>
      </c>
      <c r="B10" s="31">
        <v>32.357</v>
      </c>
      <c r="C10" s="32">
        <v>44.315</v>
      </c>
      <c r="D10" s="31">
        <v>43.142</v>
      </c>
      <c r="E10" s="32">
        <f t="shared" si="0"/>
        <v>10.785000000000004</v>
      </c>
      <c r="F10" s="32">
        <f t="shared" si="1"/>
        <v>133.33127298575272</v>
      </c>
      <c r="G10" s="32">
        <f t="shared" si="2"/>
        <v>-1.1729999999999947</v>
      </c>
      <c r="H10" s="32">
        <f t="shared" si="3"/>
        <v>97.35304073112944</v>
      </c>
      <c r="I10" s="28"/>
      <c r="J10" s="33">
        <v>79.656</v>
      </c>
    </row>
    <row r="11" spans="1:10" ht="15" customHeight="1">
      <c r="A11" s="30" t="s">
        <v>28</v>
      </c>
      <c r="B11" s="31">
        <v>11582.439</v>
      </c>
      <c r="C11" s="32">
        <v>14120.3</v>
      </c>
      <c r="D11" s="31">
        <v>14799.1</v>
      </c>
      <c r="E11" s="32">
        <f t="shared" si="0"/>
        <v>3216.661</v>
      </c>
      <c r="F11" s="32">
        <f t="shared" si="1"/>
        <v>127.77187948065169</v>
      </c>
      <c r="G11" s="32">
        <f t="shared" si="2"/>
        <v>678.8000000000011</v>
      </c>
      <c r="H11" s="32">
        <f t="shared" si="3"/>
        <v>104.80726330177121</v>
      </c>
      <c r="I11" s="28"/>
      <c r="J11" s="33">
        <v>19958.7</v>
      </c>
    </row>
    <row r="12" spans="1:14" ht="15" customHeight="1">
      <c r="A12" s="30" t="s">
        <v>25</v>
      </c>
      <c r="B12" s="31">
        <v>6222.807</v>
      </c>
      <c r="C12" s="32">
        <v>6685</v>
      </c>
      <c r="D12" s="31">
        <v>6688.597</v>
      </c>
      <c r="E12" s="32">
        <f t="shared" si="0"/>
        <v>465.78999999999996</v>
      </c>
      <c r="F12" s="32">
        <f t="shared" si="1"/>
        <v>107.48520723846971</v>
      </c>
      <c r="G12" s="32">
        <f t="shared" si="2"/>
        <v>3.5969999999997526</v>
      </c>
      <c r="H12" s="32">
        <f t="shared" si="3"/>
        <v>100.05380703066567</v>
      </c>
      <c r="I12" s="28"/>
      <c r="J12" s="33">
        <v>16192.8</v>
      </c>
      <c r="N12" s="38"/>
    </row>
    <row r="13" spans="1:10" ht="15" customHeight="1">
      <c r="A13" s="30" t="s">
        <v>26</v>
      </c>
      <c r="B13" s="31"/>
      <c r="C13" s="32"/>
      <c r="D13" s="31"/>
      <c r="E13" s="32"/>
      <c r="F13" s="32"/>
      <c r="G13" s="32"/>
      <c r="H13" s="32"/>
      <c r="I13" s="28"/>
      <c r="J13" s="33"/>
    </row>
    <row r="14" spans="1:10" ht="15" customHeight="1">
      <c r="A14" s="34" t="s">
        <v>27</v>
      </c>
      <c r="B14" s="31">
        <v>6222.807</v>
      </c>
      <c r="C14" s="32">
        <v>6685</v>
      </c>
      <c r="D14" s="31">
        <v>6688.597</v>
      </c>
      <c r="E14" s="32">
        <f t="shared" si="0"/>
        <v>465.78999999999996</v>
      </c>
      <c r="F14" s="32">
        <f t="shared" si="1"/>
        <v>107.48520723846971</v>
      </c>
      <c r="G14" s="32">
        <f t="shared" si="2"/>
        <v>3.5969999999997526</v>
      </c>
      <c r="H14" s="32">
        <f t="shared" si="3"/>
        <v>100.05380703066567</v>
      </c>
      <c r="I14" s="28"/>
      <c r="J14" s="33">
        <v>16192.8</v>
      </c>
    </row>
    <row r="15" spans="1:10" ht="15" customHeight="1">
      <c r="A15" s="35" t="s">
        <v>21</v>
      </c>
      <c r="B15" s="31">
        <v>1062.526</v>
      </c>
      <c r="C15" s="32">
        <v>1258.5</v>
      </c>
      <c r="D15" s="31">
        <v>1260.5</v>
      </c>
      <c r="E15" s="32">
        <f t="shared" si="0"/>
        <v>197.97399999999993</v>
      </c>
      <c r="F15" s="32">
        <f t="shared" si="1"/>
        <v>118.63239111325275</v>
      </c>
      <c r="G15" s="32">
        <f t="shared" si="2"/>
        <v>2</v>
      </c>
      <c r="H15" s="32">
        <f t="shared" si="3"/>
        <v>100.15891934843067</v>
      </c>
      <c r="I15" s="28"/>
      <c r="J15" s="33">
        <v>2400</v>
      </c>
    </row>
    <row r="16" spans="1:10" ht="15" customHeight="1">
      <c r="A16" s="36" t="s">
        <v>29</v>
      </c>
      <c r="B16" s="37">
        <f>B9+B10+B11+B12+B15</f>
        <v>34525.693</v>
      </c>
      <c r="C16" s="37">
        <f>C9+C10+C11+C12+C15</f>
        <v>39782.215</v>
      </c>
      <c r="D16" s="37">
        <f>D9+D10+D11+D12+D15</f>
        <v>40475.458</v>
      </c>
      <c r="E16" s="37">
        <f t="shared" si="0"/>
        <v>5949.764999999999</v>
      </c>
      <c r="F16" s="37">
        <f t="shared" si="1"/>
        <v>117.2328619153278</v>
      </c>
      <c r="G16" s="37">
        <f t="shared" si="2"/>
        <v>693.2430000000022</v>
      </c>
      <c r="H16" s="37">
        <f t="shared" si="3"/>
        <v>101.74259527781447</v>
      </c>
      <c r="I16" s="28"/>
      <c r="J16" s="37">
        <f>J9+J10+J11+J12+J15</f>
        <v>76618.05600000001</v>
      </c>
    </row>
    <row r="17" spans="1:10" ht="25.5" customHeight="1">
      <c r="A17" s="61" t="s">
        <v>22</v>
      </c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30.75" customHeight="1">
      <c r="A18" s="24" t="s">
        <v>23</v>
      </c>
      <c r="B18" s="22">
        <v>8485.959</v>
      </c>
      <c r="C18" s="23">
        <v>10552.1</v>
      </c>
      <c r="D18" s="22">
        <v>10259.76</v>
      </c>
      <c r="E18" s="23">
        <f>D18-B18</f>
        <v>1773.8009999999995</v>
      </c>
      <c r="F18" s="23">
        <f>D18*100/B18</f>
        <v>120.90277598560162</v>
      </c>
      <c r="G18" s="23">
        <f>D18-C18</f>
        <v>-292.34000000000015</v>
      </c>
      <c r="H18" s="23">
        <f>D18*100/C18</f>
        <v>97.22955620208299</v>
      </c>
      <c r="J18" s="29">
        <v>35547.1</v>
      </c>
    </row>
    <row r="19" spans="1:10" ht="15" customHeight="1">
      <c r="A19" s="4" t="s">
        <v>24</v>
      </c>
      <c r="B19" s="8">
        <v>401.525</v>
      </c>
      <c r="C19" s="6">
        <v>384.65</v>
      </c>
      <c r="D19" s="8">
        <v>426.264</v>
      </c>
      <c r="E19" s="6">
        <f aca="true" t="shared" si="4" ref="E19:E26">D19-B19</f>
        <v>24.739000000000033</v>
      </c>
      <c r="F19" s="6">
        <f aca="true" t="shared" si="5" ref="F19:F26">D19*100/B19</f>
        <v>106.16126019550465</v>
      </c>
      <c r="G19" s="6">
        <f aca="true" t="shared" si="6" ref="G19:G26">D19-C19</f>
        <v>41.61400000000003</v>
      </c>
      <c r="H19" s="6">
        <f aca="true" t="shared" si="7" ref="H19:H26">D19*100/C19</f>
        <v>110.81866632003121</v>
      </c>
      <c r="J19" s="33">
        <v>740</v>
      </c>
    </row>
    <row r="20" spans="1:10" ht="24.75" customHeight="1">
      <c r="A20" s="4" t="s">
        <v>4</v>
      </c>
      <c r="B20" s="8">
        <v>38.403</v>
      </c>
      <c r="C20" s="6">
        <v>83.652</v>
      </c>
      <c r="D20" s="8">
        <v>104.418</v>
      </c>
      <c r="E20" s="6">
        <f t="shared" si="4"/>
        <v>66.01500000000001</v>
      </c>
      <c r="F20" s="6">
        <f t="shared" si="5"/>
        <v>271.9006327630654</v>
      </c>
      <c r="G20" s="6">
        <f t="shared" si="6"/>
        <v>20.766000000000005</v>
      </c>
      <c r="H20" s="6">
        <v>0</v>
      </c>
      <c r="J20" s="33">
        <v>100</v>
      </c>
    </row>
    <row r="21" spans="1:10" ht="27.75" customHeight="1">
      <c r="A21" s="4" t="s">
        <v>45</v>
      </c>
      <c r="B21" s="8">
        <v>0.596</v>
      </c>
      <c r="C21" s="6">
        <v>0</v>
      </c>
      <c r="D21" s="8">
        <v>330.48</v>
      </c>
      <c r="E21" s="6">
        <f>D21-B21</f>
        <v>329.884</v>
      </c>
      <c r="F21" s="6">
        <f>D21*100/B21</f>
        <v>55449.6644295302</v>
      </c>
      <c r="G21" s="6">
        <f>D21-C21</f>
        <v>330.48</v>
      </c>
      <c r="H21" s="6">
        <v>0</v>
      </c>
      <c r="J21" s="33">
        <v>0</v>
      </c>
    </row>
    <row r="22" spans="1:10" ht="15" customHeight="1">
      <c r="A22" s="4" t="s">
        <v>5</v>
      </c>
      <c r="B22" s="8">
        <v>480.616</v>
      </c>
      <c r="C22" s="6">
        <v>481.7</v>
      </c>
      <c r="D22" s="8">
        <v>481.161</v>
      </c>
      <c r="E22" s="6">
        <f t="shared" si="4"/>
        <v>0.5450000000000159</v>
      </c>
      <c r="F22" s="6">
        <f t="shared" si="5"/>
        <v>100.11339614161825</v>
      </c>
      <c r="G22" s="6">
        <f t="shared" si="6"/>
        <v>-0.5389999999999873</v>
      </c>
      <c r="H22" s="6">
        <f t="shared" si="7"/>
        <v>99.88810462943741</v>
      </c>
      <c r="J22" s="33">
        <v>1550</v>
      </c>
    </row>
    <row r="23" spans="1:10" ht="15" customHeight="1">
      <c r="A23" s="4" t="s">
        <v>30</v>
      </c>
      <c r="B23" s="8">
        <v>-192.817</v>
      </c>
      <c r="C23" s="6">
        <v>16.65</v>
      </c>
      <c r="D23" s="8">
        <v>454.048</v>
      </c>
      <c r="E23" s="6">
        <f t="shared" si="4"/>
        <v>646.865</v>
      </c>
      <c r="F23" s="6">
        <f t="shared" si="5"/>
        <v>-235.48131129516588</v>
      </c>
      <c r="G23" s="6">
        <f t="shared" si="6"/>
        <v>437.398</v>
      </c>
      <c r="H23" s="6">
        <f t="shared" si="7"/>
        <v>2727.0150150150153</v>
      </c>
      <c r="J23" s="33">
        <v>253.992</v>
      </c>
    </row>
    <row r="24" spans="1:10" ht="15" customHeight="1">
      <c r="A24" s="18" t="s">
        <v>31</v>
      </c>
      <c r="B24" s="9">
        <f>B18+B19+B20+B22+B23</f>
        <v>9213.686000000002</v>
      </c>
      <c r="C24" s="9">
        <f>C18+C19+C20+C22+C23</f>
        <v>11518.752</v>
      </c>
      <c r="D24" s="9">
        <f>D18+D19+D20+D22+D23+D21</f>
        <v>12056.131</v>
      </c>
      <c r="E24" s="9">
        <f>D24-B24</f>
        <v>2842.444999999998</v>
      </c>
      <c r="F24" s="9">
        <f>D24*100/B24</f>
        <v>130.85024820685226</v>
      </c>
      <c r="G24" s="9">
        <f>D24-C24</f>
        <v>537.378999999999</v>
      </c>
      <c r="H24" s="9">
        <f>D24*100/C24</f>
        <v>104.6652536663694</v>
      </c>
      <c r="J24" s="9">
        <f>J18+J19+J20+J22+J23+J21</f>
        <v>38191.092</v>
      </c>
    </row>
    <row r="25" spans="1:10" ht="15" customHeight="1">
      <c r="A25" s="5"/>
      <c r="B25" s="9"/>
      <c r="C25" s="9"/>
      <c r="D25" s="9"/>
      <c r="E25" s="9"/>
      <c r="F25" s="9"/>
      <c r="G25" s="9"/>
      <c r="H25" s="9"/>
      <c r="J25" s="17"/>
    </row>
    <row r="26" spans="1:10" ht="40.5" customHeight="1">
      <c r="A26" s="19" t="s">
        <v>32</v>
      </c>
      <c r="B26" s="20">
        <f>B16+B24</f>
        <v>43739.379</v>
      </c>
      <c r="C26" s="20">
        <f>C16+C24</f>
        <v>51300.967</v>
      </c>
      <c r="D26" s="20">
        <f>D16+D24</f>
        <v>52531.589</v>
      </c>
      <c r="E26" s="20">
        <f t="shared" si="4"/>
        <v>8792.21</v>
      </c>
      <c r="F26" s="20">
        <f t="shared" si="5"/>
        <v>120.10135992099934</v>
      </c>
      <c r="G26" s="20">
        <f t="shared" si="6"/>
        <v>1230.622000000003</v>
      </c>
      <c r="H26" s="20">
        <f t="shared" si="7"/>
        <v>102.39882807667155</v>
      </c>
      <c r="J26" s="20">
        <f>J16+J24</f>
        <v>114809.14800000002</v>
      </c>
    </row>
    <row r="27" spans="1:8" ht="43.5" customHeight="1">
      <c r="A27" s="52" t="s">
        <v>19</v>
      </c>
      <c r="B27" s="53"/>
      <c r="C27" s="53"/>
      <c r="D27" s="53"/>
      <c r="E27" s="53"/>
      <c r="F27" s="53"/>
      <c r="G27" s="53"/>
      <c r="H27" s="53"/>
    </row>
    <row r="28" spans="1:10" ht="43.5" customHeight="1">
      <c r="A28" s="55" t="s">
        <v>0</v>
      </c>
      <c r="B28" s="55" t="s">
        <v>55</v>
      </c>
      <c r="C28" s="55" t="s">
        <v>53</v>
      </c>
      <c r="D28" s="55" t="s">
        <v>54</v>
      </c>
      <c r="E28" s="54" t="s">
        <v>56</v>
      </c>
      <c r="F28" s="54"/>
      <c r="G28" s="54" t="s">
        <v>57</v>
      </c>
      <c r="H28" s="54"/>
      <c r="I28" s="42"/>
      <c r="J28" s="55" t="s">
        <v>49</v>
      </c>
    </row>
    <row r="29" spans="1:10" ht="34.5" customHeight="1">
      <c r="A29" s="66"/>
      <c r="B29" s="67"/>
      <c r="C29" s="68"/>
      <c r="D29" s="68"/>
      <c r="E29" s="43" t="s">
        <v>48</v>
      </c>
      <c r="F29" s="44" t="s">
        <v>1</v>
      </c>
      <c r="G29" s="43" t="s">
        <v>48</v>
      </c>
      <c r="H29" s="44" t="s">
        <v>1</v>
      </c>
      <c r="I29" s="42"/>
      <c r="J29" s="68"/>
    </row>
    <row r="30" spans="1:11" ht="15" customHeight="1">
      <c r="A30" s="2" t="s">
        <v>6</v>
      </c>
      <c r="B30" s="6">
        <v>14652.4</v>
      </c>
      <c r="C30" s="48">
        <v>16190</v>
      </c>
      <c r="D30" s="6">
        <v>15967.1</v>
      </c>
      <c r="E30" s="12">
        <f>D30-B30</f>
        <v>1314.7000000000007</v>
      </c>
      <c r="F30" s="12">
        <f>D30/B30*100</f>
        <v>108.972591520843</v>
      </c>
      <c r="G30" s="12">
        <f>D30-C30</f>
        <v>-222.89999999999964</v>
      </c>
      <c r="H30" s="12">
        <f>D30/C30*100</f>
        <v>98.62322421247683</v>
      </c>
      <c r="J30" s="49">
        <v>44380.1</v>
      </c>
      <c r="K30" s="51">
        <f>D30/J30*100</f>
        <v>35.9780622396074</v>
      </c>
    </row>
    <row r="31" spans="1:11" ht="15" customHeight="1">
      <c r="A31" s="2" t="s">
        <v>7</v>
      </c>
      <c r="B31" s="6">
        <v>328</v>
      </c>
      <c r="C31" s="48">
        <v>270</v>
      </c>
      <c r="D31" s="6">
        <v>269.6</v>
      </c>
      <c r="E31" s="12">
        <f aca="true" t="shared" si="8" ref="E31:E42">D31-B31</f>
        <v>-58.39999999999998</v>
      </c>
      <c r="F31" s="12">
        <v>0</v>
      </c>
      <c r="G31" s="12">
        <f aca="true" t="shared" si="9" ref="G31:G42">D31-C31</f>
        <v>-0.39999999999997726</v>
      </c>
      <c r="H31" s="12">
        <f aca="true" t="shared" si="10" ref="H31:H41">D31/C31*100</f>
        <v>99.85185185185186</v>
      </c>
      <c r="J31" s="50">
        <v>494</v>
      </c>
      <c r="K31" s="51">
        <f aca="true" t="shared" si="11" ref="K31:K42">D31/J31*100</f>
        <v>54.574898785425106</v>
      </c>
    </row>
    <row r="32" spans="1:11" ht="28.5" customHeight="1">
      <c r="A32" s="45" t="s">
        <v>8</v>
      </c>
      <c r="B32" s="6">
        <v>360.5</v>
      </c>
      <c r="C32" s="48">
        <v>773.6</v>
      </c>
      <c r="D32" s="6">
        <v>432.4</v>
      </c>
      <c r="E32" s="12">
        <f t="shared" si="8"/>
        <v>71.89999999999998</v>
      </c>
      <c r="F32" s="12">
        <f aca="true" t="shared" si="12" ref="F32:F42">D32/B32*100</f>
        <v>119.94452149791954</v>
      </c>
      <c r="G32" s="12">
        <f t="shared" si="9"/>
        <v>-341.20000000000005</v>
      </c>
      <c r="H32" s="12">
        <f t="shared" si="10"/>
        <v>55.89451913133402</v>
      </c>
      <c r="J32" s="49">
        <v>1547.2</v>
      </c>
      <c r="K32" s="51">
        <f t="shared" si="11"/>
        <v>27.94725956566701</v>
      </c>
    </row>
    <row r="33" spans="1:11" ht="15" customHeight="1">
      <c r="A33" s="2" t="s">
        <v>9</v>
      </c>
      <c r="B33" s="6">
        <v>483</v>
      </c>
      <c r="C33" s="48">
        <v>3070.6</v>
      </c>
      <c r="D33" s="6">
        <v>1271.9</v>
      </c>
      <c r="E33" s="12">
        <f t="shared" si="8"/>
        <v>788.9000000000001</v>
      </c>
      <c r="F33" s="12">
        <f t="shared" si="12"/>
        <v>263.3333333333333</v>
      </c>
      <c r="G33" s="12">
        <f t="shared" si="9"/>
        <v>-1798.6999999999998</v>
      </c>
      <c r="H33" s="12">
        <f t="shared" si="10"/>
        <v>41.42187194685078</v>
      </c>
      <c r="J33" s="49">
        <v>6141.3</v>
      </c>
      <c r="K33" s="51">
        <f t="shared" si="11"/>
        <v>20.710598733167245</v>
      </c>
    </row>
    <row r="34" spans="1:11" ht="15" customHeight="1">
      <c r="A34" s="2" t="s">
        <v>10</v>
      </c>
      <c r="B34" s="6">
        <v>0</v>
      </c>
      <c r="C34" s="48">
        <v>1611</v>
      </c>
      <c r="D34" s="6">
        <v>0</v>
      </c>
      <c r="E34" s="12">
        <f t="shared" si="8"/>
        <v>0</v>
      </c>
      <c r="F34" s="12">
        <v>0</v>
      </c>
      <c r="G34" s="12">
        <f t="shared" si="9"/>
        <v>-1611</v>
      </c>
      <c r="H34" s="12">
        <f t="shared" si="10"/>
        <v>0</v>
      </c>
      <c r="J34" s="49">
        <v>7296.1</v>
      </c>
      <c r="K34" s="51">
        <f t="shared" si="11"/>
        <v>0</v>
      </c>
    </row>
    <row r="35" spans="1:11" ht="15" customHeight="1">
      <c r="A35" s="2" t="s">
        <v>11</v>
      </c>
      <c r="B35" s="6">
        <v>148804.2</v>
      </c>
      <c r="C35" s="48">
        <v>148484.7</v>
      </c>
      <c r="D35" s="6">
        <v>147887.6</v>
      </c>
      <c r="E35" s="12">
        <f t="shared" si="8"/>
        <v>-916.6000000000058</v>
      </c>
      <c r="F35" s="12">
        <f t="shared" si="12"/>
        <v>99.38402276279837</v>
      </c>
      <c r="G35" s="12">
        <f t="shared" si="9"/>
        <v>-597.1000000000058</v>
      </c>
      <c r="H35" s="12">
        <f t="shared" si="10"/>
        <v>99.59787102644245</v>
      </c>
      <c r="J35" s="49">
        <v>264834.3</v>
      </c>
      <c r="K35" s="51">
        <f t="shared" si="11"/>
        <v>55.84155828757831</v>
      </c>
    </row>
    <row r="36" spans="1:11" ht="15" customHeight="1">
      <c r="A36" s="2" t="s">
        <v>12</v>
      </c>
      <c r="B36" s="6">
        <v>17762</v>
      </c>
      <c r="C36" s="48">
        <v>19653</v>
      </c>
      <c r="D36" s="6">
        <v>19109.9</v>
      </c>
      <c r="E36" s="12">
        <f t="shared" si="8"/>
        <v>1347.9000000000015</v>
      </c>
      <c r="F36" s="12">
        <f t="shared" si="12"/>
        <v>107.58867244679652</v>
      </c>
      <c r="G36" s="12">
        <f t="shared" si="9"/>
        <v>-543.0999999999985</v>
      </c>
      <c r="H36" s="12">
        <f t="shared" si="10"/>
        <v>97.23655421564138</v>
      </c>
      <c r="J36" s="49">
        <v>32835.8</v>
      </c>
      <c r="K36" s="51">
        <f t="shared" si="11"/>
        <v>58.19836885350745</v>
      </c>
    </row>
    <row r="37" spans="1:11" ht="15" customHeight="1">
      <c r="A37" s="2" t="s">
        <v>13</v>
      </c>
      <c r="B37" s="6">
        <v>7612.8</v>
      </c>
      <c r="C37" s="48">
        <v>7979</v>
      </c>
      <c r="D37" s="6">
        <v>7675.6</v>
      </c>
      <c r="E37" s="12">
        <f t="shared" si="8"/>
        <v>62.80000000000018</v>
      </c>
      <c r="F37" s="12">
        <f t="shared" si="12"/>
        <v>100.82492643968055</v>
      </c>
      <c r="G37" s="12">
        <f t="shared" si="9"/>
        <v>-303.39999999999964</v>
      </c>
      <c r="H37" s="12">
        <f t="shared" si="10"/>
        <v>96.19751848602583</v>
      </c>
      <c r="J37" s="49">
        <v>29253.9</v>
      </c>
      <c r="K37" s="51">
        <f t="shared" si="11"/>
        <v>26.23786913881568</v>
      </c>
    </row>
    <row r="38" spans="1:11" ht="15" customHeight="1">
      <c r="A38" s="2" t="s">
        <v>14</v>
      </c>
      <c r="B38" s="6">
        <v>103.1</v>
      </c>
      <c r="C38" s="48">
        <v>134.2</v>
      </c>
      <c r="D38" s="6">
        <v>113.5</v>
      </c>
      <c r="E38" s="12">
        <f t="shared" si="8"/>
        <v>10.400000000000006</v>
      </c>
      <c r="F38" s="12">
        <f t="shared" si="12"/>
        <v>110.08729388942776</v>
      </c>
      <c r="G38" s="12">
        <f t="shared" si="9"/>
        <v>-20.69999999999999</v>
      </c>
      <c r="H38" s="12">
        <f t="shared" si="10"/>
        <v>84.575260804769</v>
      </c>
      <c r="J38" s="17">
        <v>268.5</v>
      </c>
      <c r="K38" s="51">
        <f t="shared" si="11"/>
        <v>42.27188081936685</v>
      </c>
    </row>
    <row r="39" spans="1:11" ht="15" customHeight="1">
      <c r="A39" s="3" t="s">
        <v>15</v>
      </c>
      <c r="B39" s="6">
        <v>782.1</v>
      </c>
      <c r="C39" s="48">
        <v>872.2</v>
      </c>
      <c r="D39" s="6">
        <v>726.8</v>
      </c>
      <c r="E39" s="12">
        <f t="shared" si="8"/>
        <v>-55.30000000000007</v>
      </c>
      <c r="F39" s="12">
        <f t="shared" si="12"/>
        <v>92.92929292929291</v>
      </c>
      <c r="G39" s="12">
        <f t="shared" si="9"/>
        <v>-145.4000000000001</v>
      </c>
      <c r="H39" s="12">
        <f t="shared" si="10"/>
        <v>83.32951157991285</v>
      </c>
      <c r="J39" s="17">
        <v>1744.3</v>
      </c>
      <c r="K39" s="51">
        <f t="shared" si="11"/>
        <v>41.66714441323167</v>
      </c>
    </row>
    <row r="40" spans="1:11" ht="15" customHeight="1">
      <c r="A40" s="2" t="s">
        <v>16</v>
      </c>
      <c r="B40" s="6">
        <v>71</v>
      </c>
      <c r="C40" s="48">
        <v>316.2</v>
      </c>
      <c r="D40" s="6">
        <v>54.8</v>
      </c>
      <c r="E40" s="12">
        <f t="shared" si="8"/>
        <v>-16.200000000000003</v>
      </c>
      <c r="F40" s="12">
        <v>0</v>
      </c>
      <c r="G40" s="12">
        <f t="shared" si="9"/>
        <v>-261.4</v>
      </c>
      <c r="H40" s="12">
        <f t="shared" si="10"/>
        <v>17.33080328905756</v>
      </c>
      <c r="J40" s="17">
        <v>632.3</v>
      </c>
      <c r="K40" s="51">
        <f t="shared" si="11"/>
        <v>8.666772101850388</v>
      </c>
    </row>
    <row r="41" spans="1:11" ht="15" customHeight="1">
      <c r="A41" s="2" t="s">
        <v>17</v>
      </c>
      <c r="B41" s="6">
        <v>1157.4</v>
      </c>
      <c r="C41" s="48">
        <v>3574.3</v>
      </c>
      <c r="D41" s="6">
        <v>3100.8</v>
      </c>
      <c r="E41" s="12">
        <f t="shared" si="8"/>
        <v>1943.4</v>
      </c>
      <c r="F41" s="12">
        <f t="shared" si="12"/>
        <v>267.91083462934165</v>
      </c>
      <c r="G41" s="12">
        <f t="shared" si="9"/>
        <v>-473.5</v>
      </c>
      <c r="H41" s="12">
        <f t="shared" si="10"/>
        <v>86.75265086870156</v>
      </c>
      <c r="J41" s="17">
        <v>7668.5</v>
      </c>
      <c r="K41" s="51">
        <f>D41/J41*100</f>
        <v>40.435548021125385</v>
      </c>
    </row>
    <row r="42" spans="1:11" ht="15" customHeight="1">
      <c r="A42" s="5" t="s">
        <v>18</v>
      </c>
      <c r="B42" s="9">
        <f>B30+B31+B32+B33+B34+B35+B36+B37+B38+B39+B40+B41</f>
        <v>192116.5</v>
      </c>
      <c r="C42" s="9">
        <f>SUM(C30:C41)</f>
        <v>202928.80000000005</v>
      </c>
      <c r="D42" s="9">
        <f>D30+D31+D32+D33+D34+D35+D36+D37+D38+D39+D40+D41</f>
        <v>196609.99999999997</v>
      </c>
      <c r="E42" s="39">
        <f t="shared" si="8"/>
        <v>4493.499999999971</v>
      </c>
      <c r="F42" s="39">
        <f t="shared" si="12"/>
        <v>102.33894537949628</v>
      </c>
      <c r="G42" s="39">
        <f t="shared" si="9"/>
        <v>-6318.800000000076</v>
      </c>
      <c r="H42" s="9">
        <f>D42*100/C42</f>
        <v>96.88619850903368</v>
      </c>
      <c r="I42" s="10"/>
      <c r="J42" s="40">
        <f>J30+J31+J32+J33+J34+J35+J36+J37+J38+J39+J40+J41</f>
        <v>397096.3</v>
      </c>
      <c r="K42" s="51">
        <f t="shared" si="11"/>
        <v>49.51191940091106</v>
      </c>
    </row>
    <row r="43" spans="1:10" ht="26.25" customHeight="1">
      <c r="A43" s="64" t="s">
        <v>34</v>
      </c>
      <c r="B43" s="65"/>
      <c r="C43" s="65"/>
      <c r="D43" s="65"/>
      <c r="E43" s="65"/>
      <c r="F43" s="65"/>
      <c r="G43" s="65"/>
      <c r="H43" s="65"/>
      <c r="J43" s="17"/>
    </row>
    <row r="44" spans="1:11" ht="28.5" customHeight="1">
      <c r="A44" s="2" t="s">
        <v>35</v>
      </c>
      <c r="B44" s="46">
        <v>15373.3</v>
      </c>
      <c r="C44" s="46">
        <v>20983.3</v>
      </c>
      <c r="D44" s="11">
        <v>16667.7</v>
      </c>
      <c r="E44" s="6">
        <f>D44-B44</f>
        <v>1294.4000000000015</v>
      </c>
      <c r="F44" s="6">
        <f>D44*100/B44</f>
        <v>108.4197927575732</v>
      </c>
      <c r="G44" s="6">
        <f>D44-C44</f>
        <v>-4315.5999999999985</v>
      </c>
      <c r="H44" s="6">
        <f>D44*100/C44</f>
        <v>79.43316828144286</v>
      </c>
      <c r="I44" s="16">
        <v>2739051300</v>
      </c>
      <c r="J44" s="12">
        <v>57730.9</v>
      </c>
      <c r="K44" s="51">
        <f>D44/J44*100</f>
        <v>28.871366980248013</v>
      </c>
    </row>
    <row r="45" spans="1:11" ht="36.75" customHeight="1">
      <c r="A45" s="2" t="s">
        <v>36</v>
      </c>
      <c r="B45" s="46">
        <v>3240.8</v>
      </c>
      <c r="C45" s="11">
        <v>6634.7</v>
      </c>
      <c r="D45" s="11">
        <v>5414.6</v>
      </c>
      <c r="E45" s="6">
        <f aca="true" t="shared" si="13" ref="E45:E53">D45-B45</f>
        <v>2173.8</v>
      </c>
      <c r="F45" s="6">
        <f aca="true" t="shared" si="14" ref="F45:F54">D45*100/B45</f>
        <v>167.076030609726</v>
      </c>
      <c r="G45" s="6">
        <f aca="true" t="shared" si="15" ref="G45:G54">D45-C45</f>
        <v>-1220.0999999999995</v>
      </c>
      <c r="H45" s="6">
        <f aca="true" t="shared" si="16" ref="H45:H54">D45*100/C45</f>
        <v>81.610321491552</v>
      </c>
      <c r="I45" s="16">
        <v>330523000</v>
      </c>
      <c r="J45" s="12">
        <v>25837.1</v>
      </c>
      <c r="K45" s="51">
        <f>D45/J45*100</f>
        <v>20.956686315414657</v>
      </c>
    </row>
    <row r="46" spans="1:11" ht="30.75" customHeight="1">
      <c r="A46" s="2" t="s">
        <v>37</v>
      </c>
      <c r="B46" s="46">
        <v>22243.5</v>
      </c>
      <c r="C46" s="11">
        <v>24153.9</v>
      </c>
      <c r="D46" s="11">
        <v>24138.6</v>
      </c>
      <c r="E46" s="6">
        <f t="shared" si="13"/>
        <v>1895.0999999999985</v>
      </c>
      <c r="F46" s="6">
        <f t="shared" si="14"/>
        <v>108.51979229887382</v>
      </c>
      <c r="G46" s="6">
        <f t="shared" si="15"/>
        <v>-15.30000000000291</v>
      </c>
      <c r="H46" s="6">
        <f t="shared" si="16"/>
        <v>99.93665619216772</v>
      </c>
      <c r="I46" s="16">
        <v>3204053322.2</v>
      </c>
      <c r="J46" s="12">
        <v>40007.7</v>
      </c>
      <c r="K46" s="51">
        <f aca="true" t="shared" si="17" ref="K46:K54">D46/J46*100</f>
        <v>60.3348855345346</v>
      </c>
    </row>
    <row r="47" spans="1:11" ht="35.25" customHeight="1">
      <c r="A47" s="2" t="s">
        <v>38</v>
      </c>
      <c r="B47" s="46">
        <v>144777.5</v>
      </c>
      <c r="C47" s="11">
        <v>144304.9</v>
      </c>
      <c r="D47" s="11">
        <v>142975.6</v>
      </c>
      <c r="E47" s="6">
        <f t="shared" si="13"/>
        <v>-1801.8999999999942</v>
      </c>
      <c r="F47" s="6">
        <f t="shared" si="14"/>
        <v>98.75540052839702</v>
      </c>
      <c r="G47" s="6">
        <f t="shared" si="15"/>
        <v>-1329.2999999999884</v>
      </c>
      <c r="H47" s="6">
        <f t="shared" si="16"/>
        <v>99.07882545914934</v>
      </c>
      <c r="I47" s="16">
        <v>612738300</v>
      </c>
      <c r="J47" s="12">
        <v>259816.9</v>
      </c>
      <c r="K47" s="51">
        <f t="shared" si="17"/>
        <v>55.02936875930704</v>
      </c>
    </row>
    <row r="48" spans="1:11" ht="15" customHeight="1">
      <c r="A48" s="2" t="s">
        <v>39</v>
      </c>
      <c r="B48" s="11">
        <v>849.3</v>
      </c>
      <c r="C48" s="11">
        <v>1244.8</v>
      </c>
      <c r="D48" s="11">
        <v>1510.3</v>
      </c>
      <c r="E48" s="6">
        <f t="shared" si="13"/>
        <v>661</v>
      </c>
      <c r="F48" s="6">
        <f t="shared" si="14"/>
        <v>177.82880018839046</v>
      </c>
      <c r="G48" s="6">
        <f t="shared" si="15"/>
        <v>265.5</v>
      </c>
      <c r="H48" s="6">
        <f t="shared" si="16"/>
        <v>121.32872750642674</v>
      </c>
      <c r="I48" s="16">
        <v>545110882.56</v>
      </c>
      <c r="J48" s="12">
        <v>2489.7</v>
      </c>
      <c r="K48" s="51">
        <f t="shared" si="17"/>
        <v>60.661927139816044</v>
      </c>
    </row>
    <row r="49" spans="1:11" ht="17.25" customHeight="1">
      <c r="A49" s="2" t="s">
        <v>40</v>
      </c>
      <c r="B49" s="11">
        <v>965.1</v>
      </c>
      <c r="C49" s="11">
        <v>965.4</v>
      </c>
      <c r="D49" s="11">
        <v>825.3</v>
      </c>
      <c r="E49" s="6">
        <f t="shared" si="13"/>
        <v>-139.80000000000007</v>
      </c>
      <c r="F49" s="6">
        <f t="shared" si="14"/>
        <v>85.51445446067765</v>
      </c>
      <c r="G49" s="6">
        <f t="shared" si="15"/>
        <v>-140.10000000000002</v>
      </c>
      <c r="H49" s="6">
        <f t="shared" si="16"/>
        <v>85.48788067122436</v>
      </c>
      <c r="I49" s="16">
        <v>2224660000.94</v>
      </c>
      <c r="J49" s="12">
        <v>1930.8</v>
      </c>
      <c r="K49" s="51">
        <f t="shared" si="17"/>
        <v>42.74394033561218</v>
      </c>
    </row>
    <row r="50" spans="1:11" ht="32.25" customHeight="1">
      <c r="A50" s="2" t="s">
        <v>41</v>
      </c>
      <c r="B50" s="11">
        <v>360.5</v>
      </c>
      <c r="C50" s="11">
        <v>418.8</v>
      </c>
      <c r="D50" s="11">
        <v>433.3</v>
      </c>
      <c r="E50" s="6">
        <f t="shared" si="13"/>
        <v>72.80000000000001</v>
      </c>
      <c r="F50" s="6">
        <f t="shared" si="14"/>
        <v>120.19417475728156</v>
      </c>
      <c r="G50" s="6">
        <f t="shared" si="15"/>
        <v>14.5</v>
      </c>
      <c r="H50" s="6">
        <f t="shared" si="16"/>
        <v>103.46227316141356</v>
      </c>
      <c r="I50" s="16">
        <v>275157600</v>
      </c>
      <c r="J50" s="12">
        <v>837.5</v>
      </c>
      <c r="K50" s="51">
        <f t="shared" si="17"/>
        <v>51.73731343283582</v>
      </c>
    </row>
    <row r="51" spans="1:11" ht="39" customHeight="1">
      <c r="A51" s="2" t="s">
        <v>42</v>
      </c>
      <c r="B51" s="46">
        <v>982</v>
      </c>
      <c r="C51" s="11">
        <v>1164.4</v>
      </c>
      <c r="D51" s="11">
        <v>1059.6</v>
      </c>
      <c r="E51" s="6">
        <f t="shared" si="13"/>
        <v>77.59999999999991</v>
      </c>
      <c r="F51" s="6">
        <f t="shared" si="14"/>
        <v>107.90224032586556</v>
      </c>
      <c r="G51" s="6">
        <f t="shared" si="15"/>
        <v>-104.80000000000018</v>
      </c>
      <c r="H51" s="6">
        <f t="shared" si="16"/>
        <v>90.99965647543797</v>
      </c>
      <c r="I51" s="16">
        <v>205713392.64</v>
      </c>
      <c r="J51" s="12">
        <v>2328.7</v>
      </c>
      <c r="K51" s="51">
        <f t="shared" si="17"/>
        <v>45.501782110190234</v>
      </c>
    </row>
    <row r="52" spans="1:11" ht="43.5" customHeight="1">
      <c r="A52" s="2" t="s">
        <v>43</v>
      </c>
      <c r="B52" s="46">
        <v>533.2</v>
      </c>
      <c r="C52" s="11">
        <v>479.8</v>
      </c>
      <c r="D52" s="11">
        <v>562.7</v>
      </c>
      <c r="E52" s="6">
        <f t="shared" si="13"/>
        <v>29.5</v>
      </c>
      <c r="F52" s="6" t="s">
        <v>62</v>
      </c>
      <c r="G52" s="6">
        <f t="shared" si="15"/>
        <v>82.90000000000003</v>
      </c>
      <c r="H52" s="6">
        <f t="shared" si="16"/>
        <v>117.27803251354733</v>
      </c>
      <c r="I52" s="16">
        <v>20315900</v>
      </c>
      <c r="J52" s="12">
        <v>959.4</v>
      </c>
      <c r="K52" s="51">
        <f t="shared" si="17"/>
        <v>58.65124035855743</v>
      </c>
    </row>
    <row r="53" spans="1:11" ht="42.75" customHeight="1">
      <c r="A53" s="2" t="s">
        <v>44</v>
      </c>
      <c r="B53" s="47">
        <v>2791.3</v>
      </c>
      <c r="C53" s="15">
        <v>2578.8</v>
      </c>
      <c r="D53" s="15">
        <v>3022.3</v>
      </c>
      <c r="E53" s="6">
        <f t="shared" si="13"/>
        <v>231</v>
      </c>
      <c r="F53" s="6">
        <f t="shared" si="14"/>
        <v>108.27571382509942</v>
      </c>
      <c r="G53" s="6">
        <f t="shared" si="15"/>
        <v>443.5</v>
      </c>
      <c r="H53" s="6">
        <f t="shared" si="16"/>
        <v>117.19792151388242</v>
      </c>
      <c r="I53" s="14"/>
      <c r="J53" s="12">
        <v>5157.6</v>
      </c>
      <c r="K53" s="51">
        <f t="shared" si="17"/>
        <v>58.59896075694121</v>
      </c>
    </row>
    <row r="54" spans="1:11" ht="15" customHeight="1">
      <c r="A54" s="5" t="s">
        <v>18</v>
      </c>
      <c r="B54" s="9">
        <f>SUM(B44:B53)</f>
        <v>192116.5</v>
      </c>
      <c r="C54" s="9">
        <f>SUM(C44:C53)</f>
        <v>202928.79999999993</v>
      </c>
      <c r="D54" s="9">
        <f>SUM(D44:D53)</f>
        <v>196609.99999999997</v>
      </c>
      <c r="E54" s="9">
        <f>D54-B54</f>
        <v>4493.499999999971</v>
      </c>
      <c r="F54" s="9">
        <f t="shared" si="14"/>
        <v>102.33894537949628</v>
      </c>
      <c r="G54" s="9">
        <f t="shared" si="15"/>
        <v>-6318.799999999959</v>
      </c>
      <c r="H54" s="9">
        <f t="shared" si="16"/>
        <v>96.88619850903372</v>
      </c>
      <c r="J54" s="39">
        <f>J44+J45+J46+J47+J48+J49+J50+J51+J52+J53</f>
        <v>397096.3</v>
      </c>
      <c r="K54" s="51">
        <f t="shared" si="17"/>
        <v>49.51191940091106</v>
      </c>
    </row>
    <row r="55" ht="15" customHeight="1">
      <c r="D55" s="7"/>
    </row>
    <row r="56" spans="2:4" ht="15" customHeight="1">
      <c r="B56" s="7"/>
      <c r="C56" s="7"/>
      <c r="D56" s="7"/>
    </row>
    <row r="58" spans="1:8" ht="42.75" customHeight="1">
      <c r="A58" s="62" t="s">
        <v>51</v>
      </c>
      <c r="B58" s="62"/>
      <c r="G58" s="63" t="s">
        <v>52</v>
      </c>
      <c r="H58" s="63"/>
    </row>
  </sheetData>
  <sheetProtection/>
  <mergeCells count="24">
    <mergeCell ref="D1:H1"/>
    <mergeCell ref="E3:H3"/>
    <mergeCell ref="G2:H2"/>
    <mergeCell ref="D6:D7"/>
    <mergeCell ref="C6:C7"/>
    <mergeCell ref="A4:H4"/>
    <mergeCell ref="A58:B58"/>
    <mergeCell ref="G58:H58"/>
    <mergeCell ref="A43:H43"/>
    <mergeCell ref="A28:A29"/>
    <mergeCell ref="B28:B29"/>
    <mergeCell ref="J28:J29"/>
    <mergeCell ref="D28:D29"/>
    <mergeCell ref="G28:H28"/>
    <mergeCell ref="C28:C29"/>
    <mergeCell ref="A27:H27"/>
    <mergeCell ref="E28:F28"/>
    <mergeCell ref="B6:B7"/>
    <mergeCell ref="A6:A7"/>
    <mergeCell ref="J6:J7"/>
    <mergeCell ref="E6:F6"/>
    <mergeCell ref="G6:H6"/>
    <mergeCell ref="A8:J8"/>
    <mergeCell ref="A17:J17"/>
  </mergeCells>
  <printOptions/>
  <pageMargins left="0.11811023622047245" right="0" top="0.35433070866141736" bottom="0.2362204724409449" header="0.4330708661417323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2015-07-29T06:04:47Z</cp:lastPrinted>
  <dcterms:created xsi:type="dcterms:W3CDTF">2014-09-16T05:33:49Z</dcterms:created>
  <dcterms:modified xsi:type="dcterms:W3CDTF">2015-08-04T07:12:42Z</dcterms:modified>
  <cp:category/>
  <cp:version/>
  <cp:contentType/>
  <cp:contentStatus/>
</cp:coreProperties>
</file>