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9320" windowHeight="10896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<sst xmlns="http://schemas.openxmlformats.org/spreadsheetml/2006/main" count="67" uniqueCount="57">
  <si>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</si>
  <si>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</si>
  <si>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</si>
  <si>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</si>
  <si>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</si>
  <si>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</si>
  <si>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</si>
  <si>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</si>
  <si>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</si>
  <si>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</si>
  <si>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</si>
  <si>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</si>
  <si>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</si>
  <si>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</si>
  <si>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</si>
  <si>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</si>
  <si>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</si>
  <si>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</si>
  <si>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</si>
  <si>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</si>
  <si>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</si>
  <si>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</si>
  <si>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</si>
  <si>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</si>
  <si>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</si>
  <si>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</si>
  <si>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</si>
  <si>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</si>
  <si>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</si>
  <si>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</si>
  <si>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</si>
  <si>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</si>
  <si>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</si>
  <si>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</si>
  <si>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</si>
  <si>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</si>
  <si>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</si>
  <si>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</si>
  <si>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</si>
  <si>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</si>
  <si>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</si>
  <si>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</si>
  <si>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</si>
  <si>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</si>
  <si>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</si>
  <si>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</si>
  <si>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</si>
  <si>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</si>
  <si>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</si>
  <si>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Доходы бюджетов бюджетной системы РФ от возратов остатков субсидий, субвенций и иных межбюджетных трансфертов, имеющих целевое назначение, прошлых лет</t>
  </si>
  <si>
    <t>Утвержденный бюджет на 2022 год</t>
  </si>
  <si>
    <t>Утвержденный бюджет на 2023 год</t>
  </si>
  <si>
    <t>Бюджетные кредиты, предоставленные из республиканского бюджета в 2023 году</t>
  </si>
  <si>
    <t xml:space="preserve">             Информация об исполнении консолидированного бюджета и  бюджета МО "Гиагинский район"  на 1 марта 2023 г.</t>
  </si>
  <si>
    <t>Исполнение на 01.03.2023 г.</t>
  </si>
  <si>
    <t>Муниципальный долг на 01.03.2023 года</t>
  </si>
  <si>
    <t>Исполнение на 01.03.2023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</si>
</sst>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_ ;[Red]\-#,##0.00\ "/>
    <numFmt numFmtId="183" formatCode="#,##0.00000000_ ;[Red]\-#,##0.00000000\ "/>
    <numFmt numFmtId="184" formatCode="#,##0.0_ ;[Red]\-#,##0.0\ "/>
    <numFmt numFmtId="185" formatCode="#,##0.00000"/>
    <numFmt numFmtId="186" formatCode="#,##0.000"/>
    <numFmt numFmtId="187" formatCode="#,##0.0000"/>
    <numFmt numFmtId="188" formatCode="#,##0.000000"/>
    <numFmt numFmtId="189" formatCode="#,##0.0000000"/>
    <numFmt numFmtId="190" formatCode="#,##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80" fontId="46" fillId="0" borderId="0" xfId="0" applyNumberFormat="1" applyFont="1" applyFill="1" applyBorder="1" applyAlignment="1">
      <alignment horizontal="right"/>
    </xf>
    <xf numFmtId="180" fontId="45" fillId="0" borderId="0" xfId="0" applyNumberFormat="1" applyFont="1" applyFill="1" applyBorder="1" applyAlignment="1">
      <alignment/>
    </xf>
    <xf numFmtId="180" fontId="45" fillId="0" borderId="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80" fontId="45" fillId="0" borderId="11" xfId="0" applyNumberFormat="1" applyFont="1" applyFill="1" applyBorder="1" applyAlignment="1">
      <alignment horizontal="right"/>
    </xf>
    <xf numFmtId="180" fontId="45" fillId="0" borderId="12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 horizontal="right"/>
    </xf>
    <xf numFmtId="180" fontId="48" fillId="0" borderId="10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45" fillId="0" borderId="14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180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0" fontId="2" fillId="0" borderId="11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18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 wrapText="1"/>
    </xf>
    <xf numFmtId="180" fontId="2" fillId="0" borderId="19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180" fontId="45" fillId="33" borderId="11" xfId="0" applyNumberFormat="1" applyFont="1" applyFill="1" applyBorder="1" applyAlignment="1">
      <alignment horizontal="right"/>
    </xf>
    <xf numFmtId="180" fontId="45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80" fontId="2" fillId="0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 horizontal="right"/>
    </xf>
    <xf numFmtId="180" fontId="3" fillId="33" borderId="10" xfId="0" applyNumberFormat="1" applyFont="1" applyFill="1" applyBorder="1" applyAlignment="1">
      <alignment wrapText="1"/>
    </xf>
    <xf numFmtId="180" fontId="3" fillId="0" borderId="18" xfId="0" applyNumberFormat="1" applyFont="1" applyFill="1" applyBorder="1" applyAlignment="1">
      <alignment horizontal="right"/>
    </xf>
    <xf numFmtId="180" fontId="3" fillId="0" borderId="11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/>
    </xf>
    <xf numFmtId="180" fontId="5" fillId="0" borderId="15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9" fillId="0" borderId="17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1">
      <selection activeCell="F10" sqref="F10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0" width="9.140625" style="4" customWidth="1"/>
    <col min="11" max="11" width="13.8515625" style="4" customWidth="1"/>
    <col min="12" max="16384" width="9.140625" style="4" customWidth="1"/>
  </cols>
  <sheetData>
    <row r="1" spans="5:7" ht="7.5" customHeight="1">
      <c r="E1" s="58"/>
      <c r="F1" s="58"/>
      <c r="G1" s="58"/>
    </row>
    <row r="2" spans="1:7" ht="18.75" customHeight="1">
      <c r="A2" s="70" t="s">
        <v>53</v>
      </c>
      <c r="B2" s="70"/>
      <c r="C2" s="70"/>
      <c r="D2" s="70"/>
      <c r="E2" s="70"/>
      <c r="F2" s="70"/>
      <c r="G2" s="70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4.25">
      <c r="A4" s="66"/>
      <c r="B4" s="59" t="s">
        <v>0</v>
      </c>
      <c r="C4" s="59"/>
      <c r="D4" s="59"/>
      <c r="E4" s="59" t="s">
        <v>43</v>
      </c>
      <c r="F4" s="59"/>
      <c r="G4" s="59"/>
    </row>
    <row r="5" spans="1:7" ht="48.75" customHeight="1">
      <c r="A5" s="66"/>
      <c r="B5" s="12" t="s">
        <v>50</v>
      </c>
      <c r="C5" s="12" t="s">
        <v>56</v>
      </c>
      <c r="D5" s="12" t="s">
        <v>1</v>
      </c>
      <c r="E5" s="12" t="s">
        <v>50</v>
      </c>
      <c r="F5" s="12" t="s">
        <v>56</v>
      </c>
      <c r="G5" s="12" t="s">
        <v>1</v>
      </c>
    </row>
    <row r="6" spans="1:7" ht="15">
      <c r="A6" s="67" t="s">
        <v>8</v>
      </c>
      <c r="B6" s="68"/>
      <c r="C6" s="68"/>
      <c r="D6" s="68"/>
      <c r="E6" s="68"/>
      <c r="F6" s="68"/>
      <c r="G6" s="69"/>
    </row>
    <row r="7" spans="1:7" ht="14.25">
      <c r="A7" s="13" t="s">
        <v>25</v>
      </c>
      <c r="B7" s="55">
        <f>B8+B9+B10+B11+B16</f>
        <v>290864.69999999995</v>
      </c>
      <c r="C7" s="55">
        <f>C9+C8+C10+C11+C16</f>
        <v>9288.101550000001</v>
      </c>
      <c r="D7" s="55">
        <f>C7/B7*100</f>
        <v>3.1932721811893994</v>
      </c>
      <c r="E7" s="55">
        <f>E8+E9+E10+E11+E16</f>
        <v>187144.1</v>
      </c>
      <c r="F7" s="55">
        <f>F8+F9+F10+F11+F16</f>
        <v>5459.459220000001</v>
      </c>
      <c r="G7" s="54">
        <f>F7/E7*100</f>
        <v>2.91724891140036</v>
      </c>
    </row>
    <row r="8" spans="1:9" ht="14.25">
      <c r="A8" s="2" t="s">
        <v>3</v>
      </c>
      <c r="B8" s="18">
        <v>137306.9</v>
      </c>
      <c r="C8" s="18">
        <v>6933.70028</v>
      </c>
      <c r="D8" s="18">
        <f>C8/B8*100</f>
        <v>5.049782844125096</v>
      </c>
      <c r="E8" s="18">
        <v>91537.9</v>
      </c>
      <c r="F8" s="19">
        <v>4645.34709</v>
      </c>
      <c r="G8" s="20">
        <f>F8/E8*100</f>
        <v>5.074780052852425</v>
      </c>
      <c r="I8" s="7"/>
    </row>
    <row r="9" spans="1:7" ht="42" customHeight="1">
      <c r="A9" s="2" t="s">
        <v>4</v>
      </c>
      <c r="B9" s="18">
        <v>19161.4</v>
      </c>
      <c r="C9" s="18">
        <v>1939.15604</v>
      </c>
      <c r="D9" s="18">
        <f>C9/B9*100</f>
        <v>10.120116692934754</v>
      </c>
      <c r="E9" s="18">
        <v>784.4</v>
      </c>
      <c r="F9" s="19">
        <v>79.38518</v>
      </c>
      <c r="G9" s="20">
        <f>F9/E9*100</f>
        <v>10.120497195308516</v>
      </c>
    </row>
    <row r="10" spans="1:7" ht="19.5" customHeight="1">
      <c r="A10" s="2" t="s">
        <v>26</v>
      </c>
      <c r="B10" s="18">
        <v>82849.6</v>
      </c>
      <c r="C10" s="18">
        <v>40.88672</v>
      </c>
      <c r="D10" s="18">
        <f>C10/B10*100</f>
        <v>0.04935053397964504</v>
      </c>
      <c r="E10" s="18">
        <v>68587.2</v>
      </c>
      <c r="F10" s="19">
        <v>139.89979</v>
      </c>
      <c r="G10" s="20">
        <f>F10/E10*100</f>
        <v>0.2039736131523083</v>
      </c>
    </row>
    <row r="11" spans="1:7" ht="19.5" customHeight="1">
      <c r="A11" s="2" t="s">
        <v>33</v>
      </c>
      <c r="B11" s="18">
        <v>48261.2</v>
      </c>
      <c r="C11" s="18">
        <v>14.65077</v>
      </c>
      <c r="D11" s="18">
        <f>C11/B11*100</f>
        <v>0.030357243499954414</v>
      </c>
      <c r="E11" s="18">
        <v>22974</v>
      </c>
      <c r="F11" s="18">
        <v>239.22242</v>
      </c>
      <c r="G11" s="20">
        <f>F11/E11*100</f>
        <v>1.0412745712544615</v>
      </c>
    </row>
    <row r="12" spans="1:7" ht="17.25" customHeight="1">
      <c r="A12" s="2" t="s">
        <v>34</v>
      </c>
      <c r="B12" s="21"/>
      <c r="C12" s="21"/>
      <c r="D12" s="21"/>
      <c r="E12" s="21"/>
      <c r="F12" s="21"/>
      <c r="G12" s="21"/>
    </row>
    <row r="13" spans="1:9" ht="14.25">
      <c r="A13" s="14" t="s">
        <v>36</v>
      </c>
      <c r="B13" s="18">
        <v>22974</v>
      </c>
      <c r="C13" s="50">
        <v>239.22242</v>
      </c>
      <c r="D13" s="18">
        <f>C13/B13*100</f>
        <v>1.0412745712544615</v>
      </c>
      <c r="E13" s="18">
        <v>22974</v>
      </c>
      <c r="F13" s="19">
        <v>239.22242</v>
      </c>
      <c r="G13" s="20">
        <f>F13/E13*100</f>
        <v>1.0412745712544615</v>
      </c>
      <c r="I13" s="7"/>
    </row>
    <row r="14" spans="1:9" ht="14.25">
      <c r="A14" s="14" t="s">
        <v>44</v>
      </c>
      <c r="B14" s="18">
        <v>5568.5</v>
      </c>
      <c r="C14" s="50">
        <v>412.19796</v>
      </c>
      <c r="D14" s="18">
        <v>0</v>
      </c>
      <c r="E14" s="18">
        <v>0</v>
      </c>
      <c r="F14" s="19">
        <v>0</v>
      </c>
      <c r="G14" s="20">
        <v>0</v>
      </c>
      <c r="I14" s="7"/>
    </row>
    <row r="15" spans="1:9" ht="14.25">
      <c r="A15" s="15" t="s">
        <v>45</v>
      </c>
      <c r="B15" s="18">
        <v>19718.7</v>
      </c>
      <c r="C15" s="50">
        <v>-636.76961</v>
      </c>
      <c r="D15" s="18">
        <v>0</v>
      </c>
      <c r="E15" s="18">
        <v>0</v>
      </c>
      <c r="F15" s="19">
        <v>0</v>
      </c>
      <c r="G15" s="20">
        <v>0</v>
      </c>
      <c r="I15" s="7"/>
    </row>
    <row r="16" spans="1:7" ht="14.25">
      <c r="A16" s="2" t="s">
        <v>27</v>
      </c>
      <c r="B16" s="21">
        <v>3285.6</v>
      </c>
      <c r="C16" s="21">
        <f>359.05035+0.65739</f>
        <v>359.70774</v>
      </c>
      <c r="D16" s="21">
        <f>C16/B16*100</f>
        <v>10.948007669831995</v>
      </c>
      <c r="E16" s="21">
        <v>3260.6</v>
      </c>
      <c r="F16" s="21">
        <f>354.95035+0.65439</f>
        <v>355.60474</v>
      </c>
      <c r="G16" s="21">
        <f>F16/E16*100</f>
        <v>10.906113598724161</v>
      </c>
    </row>
    <row r="17" spans="1:7" ht="15" customHeight="1">
      <c r="A17" s="13" t="s">
        <v>28</v>
      </c>
      <c r="B17" s="22">
        <f>B18+B19+B20+B22+B23+B21</f>
        <v>86778.9</v>
      </c>
      <c r="C17" s="22">
        <f>C18+C19+C20+C21+C22+C23</f>
        <v>15510.297540000001</v>
      </c>
      <c r="D17" s="23">
        <f aca="true" t="shared" si="0" ref="D17:D33">C17/B17*100</f>
        <v>17.87335117177102</v>
      </c>
      <c r="E17" s="22">
        <f>E18+E19+E20+E22+E23+E21</f>
        <v>82021.7</v>
      </c>
      <c r="F17" s="22">
        <f>F18+F19+F20+F21+F22+F23</f>
        <v>14277.753590000002</v>
      </c>
      <c r="G17" s="24">
        <f aca="true" t="shared" si="1" ref="G17:G29">F17/E17*100</f>
        <v>17.407288059135574</v>
      </c>
    </row>
    <row r="18" spans="1:7" ht="42">
      <c r="A18" s="2" t="s">
        <v>29</v>
      </c>
      <c r="B18" s="18">
        <v>83879.9</v>
      </c>
      <c r="C18" s="18">
        <v>14437.6338</v>
      </c>
      <c r="D18" s="18">
        <f t="shared" si="0"/>
        <v>17.212268731841597</v>
      </c>
      <c r="E18" s="18">
        <v>80059.7</v>
      </c>
      <c r="F18" s="19">
        <v>13953.51899</v>
      </c>
      <c r="G18" s="20">
        <f t="shared" si="1"/>
        <v>17.42889242652671</v>
      </c>
    </row>
    <row r="19" spans="1:11" ht="30.75" customHeight="1">
      <c r="A19" s="16" t="s">
        <v>30</v>
      </c>
      <c r="B19" s="18">
        <v>369.2</v>
      </c>
      <c r="C19" s="18">
        <v>46.73184</v>
      </c>
      <c r="D19" s="18">
        <f t="shared" si="0"/>
        <v>12.65759479956663</v>
      </c>
      <c r="E19" s="18">
        <v>369.2</v>
      </c>
      <c r="F19" s="19">
        <v>46.73184</v>
      </c>
      <c r="G19" s="20">
        <f t="shared" si="1"/>
        <v>12.65759479956663</v>
      </c>
      <c r="J19" s="1"/>
      <c r="K19" s="7"/>
    </row>
    <row r="20" spans="1:7" ht="27" customHeight="1">
      <c r="A20" s="2" t="s">
        <v>5</v>
      </c>
      <c r="B20" s="18">
        <v>200</v>
      </c>
      <c r="C20" s="18">
        <v>117.90709</v>
      </c>
      <c r="D20" s="18">
        <f t="shared" si="0"/>
        <v>58.953545</v>
      </c>
      <c r="E20" s="18">
        <v>200</v>
      </c>
      <c r="F20" s="19">
        <v>117.90709</v>
      </c>
      <c r="G20" s="20">
        <f t="shared" si="1"/>
        <v>58.953545</v>
      </c>
    </row>
    <row r="21" spans="1:7" ht="27" customHeight="1">
      <c r="A21" s="2" t="s">
        <v>46</v>
      </c>
      <c r="B21" s="18">
        <v>800</v>
      </c>
      <c r="C21" s="18">
        <v>704.08833</v>
      </c>
      <c r="D21" s="18">
        <v>0</v>
      </c>
      <c r="E21" s="18">
        <v>0</v>
      </c>
      <c r="F21" s="19">
        <v>6.25912</v>
      </c>
      <c r="G21" s="20">
        <v>0</v>
      </c>
    </row>
    <row r="22" spans="1:7" ht="18" customHeight="1">
      <c r="A22" s="2" t="s">
        <v>6</v>
      </c>
      <c r="B22" s="18">
        <v>1279.8</v>
      </c>
      <c r="C22" s="18">
        <v>193.73648</v>
      </c>
      <c r="D22" s="18">
        <f t="shared" si="0"/>
        <v>15.138027816846384</v>
      </c>
      <c r="E22" s="18">
        <v>1212.8</v>
      </c>
      <c r="F22" s="19">
        <v>153.33655</v>
      </c>
      <c r="G22" s="20">
        <f t="shared" si="1"/>
        <v>12.643185191292874</v>
      </c>
    </row>
    <row r="23" spans="1:7" ht="14.25">
      <c r="A23" s="2" t="s">
        <v>31</v>
      </c>
      <c r="B23" s="21">
        <v>250</v>
      </c>
      <c r="C23" s="53">
        <v>10.2</v>
      </c>
      <c r="D23" s="21">
        <f t="shared" si="0"/>
        <v>4.079999999999999</v>
      </c>
      <c r="E23" s="21">
        <v>180</v>
      </c>
      <c r="F23" s="53">
        <v>0</v>
      </c>
      <c r="G23" s="21">
        <f t="shared" si="1"/>
        <v>0</v>
      </c>
    </row>
    <row r="24" spans="1:7" ht="14.25">
      <c r="A24" s="13" t="s">
        <v>7</v>
      </c>
      <c r="B24" s="23">
        <f>B26+B27+B28+B29+B30+B32</f>
        <v>595795.64404</v>
      </c>
      <c r="C24" s="23">
        <f>C26+C27+C28+C29+C30+C32+C31</f>
        <v>81903.67054</v>
      </c>
      <c r="D24" s="23">
        <f t="shared" si="0"/>
        <v>13.746940139512203</v>
      </c>
      <c r="E24" s="23">
        <f>E26+E27+E28+E29+E30</f>
        <v>595292.14404</v>
      </c>
      <c r="F24" s="23">
        <f>F26+F27+F28+F29+F30+F32+F31</f>
        <v>81607.67054</v>
      </c>
      <c r="G24" s="24">
        <f t="shared" si="1"/>
        <v>13.708843860455255</v>
      </c>
    </row>
    <row r="25" spans="1:7" s="52" customFormat="1" ht="14.25">
      <c r="A25" s="49" t="s">
        <v>48</v>
      </c>
      <c r="B25" s="50">
        <f>B26+B27+B28+B29</f>
        <v>595795.64404</v>
      </c>
      <c r="C25" s="50">
        <f>C26+C27+C28+C29</f>
        <v>82310.82828</v>
      </c>
      <c r="D25" s="50">
        <f t="shared" si="0"/>
        <v>13.815278628400627</v>
      </c>
      <c r="E25" s="50">
        <f>E26+E27+E28+E29</f>
        <v>595292.14404</v>
      </c>
      <c r="F25" s="50">
        <f>F26+F27+F28+F29</f>
        <v>82014.82828</v>
      </c>
      <c r="G25" s="51">
        <f t="shared" si="1"/>
        <v>13.777240150256223</v>
      </c>
    </row>
    <row r="26" spans="1:9" ht="14.25">
      <c r="A26" s="17" t="s">
        <v>37</v>
      </c>
      <c r="B26" s="18">
        <v>130435</v>
      </c>
      <c r="C26" s="18">
        <v>21739.2</v>
      </c>
      <c r="D26" s="18">
        <f t="shared" si="0"/>
        <v>16.66669222217963</v>
      </c>
      <c r="E26" s="18">
        <v>130435</v>
      </c>
      <c r="F26" s="18">
        <v>21739.2</v>
      </c>
      <c r="G26" s="20">
        <f t="shared" si="1"/>
        <v>16.66669222217963</v>
      </c>
      <c r="I26" s="9"/>
    </row>
    <row r="27" spans="1:9" ht="14.25">
      <c r="A27" s="17" t="s">
        <v>38</v>
      </c>
      <c r="B27" s="18">
        <v>100369.04404</v>
      </c>
      <c r="C27" s="18">
        <v>2596.6</v>
      </c>
      <c r="D27" s="18">
        <f t="shared" si="0"/>
        <v>2.587052636433579</v>
      </c>
      <c r="E27" s="18">
        <v>100369.04404</v>
      </c>
      <c r="F27" s="18">
        <v>2596.6</v>
      </c>
      <c r="G27" s="20">
        <f t="shared" si="1"/>
        <v>2.587052636433579</v>
      </c>
      <c r="I27" s="9"/>
    </row>
    <row r="28" spans="1:9" ht="14.25">
      <c r="A28" s="17" t="s">
        <v>39</v>
      </c>
      <c r="B28" s="18">
        <v>348149.8</v>
      </c>
      <c r="C28" s="18">
        <v>55410.02828</v>
      </c>
      <c r="D28" s="18">
        <f t="shared" si="0"/>
        <v>15.91557090654655</v>
      </c>
      <c r="E28" s="18">
        <v>346965.8</v>
      </c>
      <c r="F28" s="18">
        <v>55114.02828</v>
      </c>
      <c r="G28" s="20">
        <f t="shared" si="1"/>
        <v>15.884570836664594</v>
      </c>
      <c r="I28" s="9"/>
    </row>
    <row r="29" spans="1:9" ht="14.25">
      <c r="A29" s="17" t="s">
        <v>40</v>
      </c>
      <c r="B29" s="18">
        <v>16841.8</v>
      </c>
      <c r="C29" s="18">
        <v>2565</v>
      </c>
      <c r="D29" s="18">
        <f t="shared" si="0"/>
        <v>15.22996354308922</v>
      </c>
      <c r="E29" s="18">
        <v>17522.3</v>
      </c>
      <c r="F29" s="18">
        <v>2565</v>
      </c>
      <c r="G29" s="20">
        <f t="shared" si="1"/>
        <v>14.638489239426331</v>
      </c>
      <c r="I29" s="9"/>
    </row>
    <row r="30" spans="1:9" ht="14.25">
      <c r="A30" s="14" t="s">
        <v>32</v>
      </c>
      <c r="B30" s="21">
        <v>0</v>
      </c>
      <c r="C30" s="21">
        <v>0</v>
      </c>
      <c r="D30" s="18">
        <v>0</v>
      </c>
      <c r="E30" s="21">
        <v>0</v>
      </c>
      <c r="F30" s="21">
        <v>0</v>
      </c>
      <c r="G30" s="20">
        <v>0</v>
      </c>
      <c r="I30" s="10"/>
    </row>
    <row r="31" spans="1:9" ht="76.5" customHeight="1">
      <c r="A31" s="14" t="s">
        <v>49</v>
      </c>
      <c r="B31" s="21">
        <v>0</v>
      </c>
      <c r="C31" s="21">
        <v>2077.15242</v>
      </c>
      <c r="D31" s="21">
        <v>0</v>
      </c>
      <c r="E31" s="21">
        <v>0</v>
      </c>
      <c r="F31" s="21">
        <v>2077.15242</v>
      </c>
      <c r="G31" s="20">
        <v>0</v>
      </c>
      <c r="I31" s="10"/>
    </row>
    <row r="32" spans="1:9" ht="62.25" customHeight="1">
      <c r="A32" s="2" t="s">
        <v>41</v>
      </c>
      <c r="B32" s="25">
        <v>0</v>
      </c>
      <c r="C32" s="25">
        <v>-2484.31016</v>
      </c>
      <c r="D32" s="26">
        <v>0</v>
      </c>
      <c r="E32" s="25">
        <v>0</v>
      </c>
      <c r="F32" s="25">
        <v>-2484.31016</v>
      </c>
      <c r="G32" s="26">
        <v>0</v>
      </c>
      <c r="I32" s="7"/>
    </row>
    <row r="33" spans="1:7" ht="14.25">
      <c r="A33" s="3" t="s">
        <v>35</v>
      </c>
      <c r="B33" s="22">
        <f>B7+B17+B24</f>
        <v>973439.24404</v>
      </c>
      <c r="C33" s="27">
        <f>C24+C17+C7</f>
        <v>106702.06963000001</v>
      </c>
      <c r="D33" s="27">
        <f t="shared" si="0"/>
        <v>10.961348670016788</v>
      </c>
      <c r="E33" s="27">
        <f>E24+E17+E7</f>
        <v>864457.94404</v>
      </c>
      <c r="F33" s="27">
        <f>F24+F17+F7</f>
        <v>101344.88335000002</v>
      </c>
      <c r="G33" s="27">
        <f>F33/E33*100</f>
        <v>11.72351807843536</v>
      </c>
    </row>
    <row r="34" spans="1:7" ht="22.5" customHeight="1">
      <c r="A34" s="28"/>
      <c r="B34" s="60" t="s">
        <v>42</v>
      </c>
      <c r="C34" s="60"/>
      <c r="D34" s="60"/>
      <c r="E34" s="60"/>
      <c r="F34" s="60"/>
      <c r="G34" s="29"/>
    </row>
    <row r="35" spans="1:7" ht="18" customHeight="1">
      <c r="A35" s="72"/>
      <c r="B35" s="71" t="s">
        <v>0</v>
      </c>
      <c r="C35" s="71"/>
      <c r="D35" s="71"/>
      <c r="E35" s="71" t="s">
        <v>43</v>
      </c>
      <c r="F35" s="71"/>
      <c r="G35" s="71"/>
    </row>
    <row r="36" spans="1:7" ht="52.5" customHeight="1">
      <c r="A36" s="72"/>
      <c r="B36" s="30" t="s">
        <v>51</v>
      </c>
      <c r="C36" s="30" t="s">
        <v>54</v>
      </c>
      <c r="D36" s="30" t="s">
        <v>1</v>
      </c>
      <c r="E36" s="30" t="s">
        <v>51</v>
      </c>
      <c r="F36" s="30" t="s">
        <v>54</v>
      </c>
      <c r="G36" s="30" t="s">
        <v>1</v>
      </c>
    </row>
    <row r="37" spans="1:11" ht="14.25">
      <c r="A37" s="2" t="s">
        <v>9</v>
      </c>
      <c r="B37" s="42">
        <v>117603.37012</v>
      </c>
      <c r="C37" s="42">
        <v>14093.81146</v>
      </c>
      <c r="D37" s="42">
        <f aca="true" t="shared" si="2" ref="D37:D47">C37/B37*100</f>
        <v>11.984190117697285</v>
      </c>
      <c r="E37" s="42">
        <v>72975.60413</v>
      </c>
      <c r="F37" s="43">
        <v>8473.35511</v>
      </c>
      <c r="G37" s="39">
        <f aca="true" t="shared" si="3" ref="G37:G45">F37/E37*100</f>
        <v>11.611216119438241</v>
      </c>
      <c r="H37" s="11"/>
      <c r="I37" s="11"/>
      <c r="J37" s="7"/>
      <c r="K37" s="7"/>
    </row>
    <row r="38" spans="1:11" ht="14.25">
      <c r="A38" s="2" t="s">
        <v>10</v>
      </c>
      <c r="B38" s="42">
        <v>1184</v>
      </c>
      <c r="C38" s="42">
        <v>135.47437</v>
      </c>
      <c r="D38" s="42">
        <f t="shared" si="2"/>
        <v>11.44209206081081</v>
      </c>
      <c r="E38" s="42">
        <v>0</v>
      </c>
      <c r="F38" s="43">
        <v>0</v>
      </c>
      <c r="G38" s="39">
        <v>0</v>
      </c>
      <c r="H38" s="11"/>
      <c r="I38" s="11"/>
      <c r="J38" s="7"/>
      <c r="K38" s="7"/>
    </row>
    <row r="39" spans="1:11" ht="27.75">
      <c r="A39" s="2" t="s">
        <v>11</v>
      </c>
      <c r="B39" s="42">
        <v>6298</v>
      </c>
      <c r="C39" s="42">
        <v>964.18674</v>
      </c>
      <c r="D39" s="42">
        <f t="shared" si="2"/>
        <v>15.30941155922515</v>
      </c>
      <c r="E39" s="42">
        <v>5653.2</v>
      </c>
      <c r="F39" s="43">
        <v>906.66248</v>
      </c>
      <c r="G39" s="39">
        <f t="shared" si="3"/>
        <v>16.03804004811434</v>
      </c>
      <c r="H39" s="11"/>
      <c r="I39" s="7"/>
      <c r="J39" s="7"/>
      <c r="K39" s="7"/>
    </row>
    <row r="40" spans="1:11" ht="14.25">
      <c r="A40" s="2" t="s">
        <v>12</v>
      </c>
      <c r="B40" s="42">
        <v>86629.43706</v>
      </c>
      <c r="C40" s="42">
        <v>7029.32233</v>
      </c>
      <c r="D40" s="42">
        <f t="shared" si="2"/>
        <v>8.114242188981853</v>
      </c>
      <c r="E40" s="42">
        <v>67210.43706</v>
      </c>
      <c r="F40" s="43">
        <v>4165.87586</v>
      </c>
      <c r="G40" s="39">
        <f t="shared" si="3"/>
        <v>6.198257357381928</v>
      </c>
      <c r="H40" s="7"/>
      <c r="I40" s="7"/>
      <c r="J40" s="7"/>
      <c r="K40" s="7"/>
    </row>
    <row r="41" spans="1:11" ht="14.25">
      <c r="A41" s="2" t="s">
        <v>13</v>
      </c>
      <c r="B41" s="42">
        <v>52469.13186</v>
      </c>
      <c r="C41" s="42">
        <v>5061.01325</v>
      </c>
      <c r="D41" s="42">
        <f t="shared" si="2"/>
        <v>9.645696565942764</v>
      </c>
      <c r="E41" s="42">
        <v>5699.40404</v>
      </c>
      <c r="F41" s="42">
        <v>0</v>
      </c>
      <c r="G41" s="39">
        <f t="shared" si="3"/>
        <v>0</v>
      </c>
      <c r="H41" s="7"/>
      <c r="I41" s="7"/>
      <c r="J41" s="7"/>
      <c r="K41" s="7"/>
    </row>
    <row r="42" spans="1:11" ht="14.25">
      <c r="A42" s="2" t="s">
        <v>14</v>
      </c>
      <c r="B42" s="42">
        <v>569075.51938</v>
      </c>
      <c r="C42" s="42">
        <v>83179.82783</v>
      </c>
      <c r="D42" s="42">
        <f t="shared" si="2"/>
        <v>14.616658948995607</v>
      </c>
      <c r="E42" s="42">
        <v>569068.51938</v>
      </c>
      <c r="F42" s="43">
        <v>83179.82783</v>
      </c>
      <c r="G42" s="39">
        <f t="shared" si="3"/>
        <v>14.616838745644268</v>
      </c>
      <c r="H42" s="7"/>
      <c r="I42" s="7"/>
      <c r="J42" s="7"/>
      <c r="K42" s="7"/>
    </row>
    <row r="43" spans="1:11" ht="14.25">
      <c r="A43" s="2" t="s">
        <v>15</v>
      </c>
      <c r="B43" s="44">
        <v>107909.99751</v>
      </c>
      <c r="C43" s="44">
        <v>13880.59866</v>
      </c>
      <c r="D43" s="42">
        <f t="shared" si="2"/>
        <v>12.863125734678743</v>
      </c>
      <c r="E43" s="42">
        <v>106879.962</v>
      </c>
      <c r="F43" s="43">
        <v>13866.86366</v>
      </c>
      <c r="G43" s="39">
        <f t="shared" si="3"/>
        <v>12.974240821679933</v>
      </c>
      <c r="H43" s="7"/>
      <c r="I43" s="7"/>
      <c r="J43" s="7"/>
      <c r="K43" s="7"/>
    </row>
    <row r="44" spans="1:11" ht="14.25">
      <c r="A44" s="2" t="s">
        <v>16</v>
      </c>
      <c r="B44" s="44">
        <v>50273.47068</v>
      </c>
      <c r="C44" s="44">
        <v>4355.94825</v>
      </c>
      <c r="D44" s="45">
        <f t="shared" si="2"/>
        <v>8.664506729058795</v>
      </c>
      <c r="E44" s="42">
        <v>48129.8</v>
      </c>
      <c r="F44" s="43">
        <v>4156.5858</v>
      </c>
      <c r="G44" s="39">
        <f t="shared" si="3"/>
        <v>8.636200025763664</v>
      </c>
      <c r="H44" s="7"/>
      <c r="I44" s="7"/>
      <c r="J44" s="7"/>
      <c r="K44" s="7"/>
    </row>
    <row r="45" spans="1:11" ht="14.25">
      <c r="A45" s="2" t="s">
        <v>17</v>
      </c>
      <c r="B45" s="44">
        <v>1253.4</v>
      </c>
      <c r="C45" s="44">
        <v>37.5006</v>
      </c>
      <c r="D45" s="45">
        <f t="shared" si="2"/>
        <v>2.991910004786979</v>
      </c>
      <c r="E45" s="42">
        <v>661</v>
      </c>
      <c r="F45" s="43">
        <v>4.4</v>
      </c>
      <c r="G45" s="39">
        <f t="shared" si="3"/>
        <v>0.6656580937972769</v>
      </c>
      <c r="H45" s="7"/>
      <c r="I45" s="7"/>
      <c r="J45" s="7"/>
      <c r="K45" s="7"/>
    </row>
    <row r="46" spans="1:11" ht="14.25">
      <c r="A46" s="8" t="s">
        <v>18</v>
      </c>
      <c r="B46" s="44">
        <v>4300</v>
      </c>
      <c r="C46" s="44">
        <v>350</v>
      </c>
      <c r="D46" s="45">
        <f t="shared" si="2"/>
        <v>8.13953488372093</v>
      </c>
      <c r="E46" s="42">
        <v>4300</v>
      </c>
      <c r="F46" s="43">
        <v>350</v>
      </c>
      <c r="G46" s="39">
        <f>F46/E46*100</f>
        <v>8.13953488372093</v>
      </c>
      <c r="H46" s="7"/>
      <c r="I46" s="7"/>
      <c r="J46" s="7"/>
      <c r="K46" s="7"/>
    </row>
    <row r="47" spans="1:11" ht="27.75" hidden="1">
      <c r="A47" s="2" t="s">
        <v>19</v>
      </c>
      <c r="B47" s="46">
        <v>0</v>
      </c>
      <c r="C47" s="46">
        <v>0</v>
      </c>
      <c r="D47" s="45" t="e">
        <f t="shared" si="2"/>
        <v>#DIV/0!</v>
      </c>
      <c r="E47" s="42"/>
      <c r="F47" s="43"/>
      <c r="G47" s="39">
        <v>0</v>
      </c>
      <c r="H47" s="7"/>
      <c r="I47" s="7"/>
      <c r="J47" s="7"/>
      <c r="K47" s="7"/>
    </row>
    <row r="48" spans="1:11" ht="14.25">
      <c r="A48" s="47" t="s">
        <v>20</v>
      </c>
      <c r="B48" s="48">
        <v>0</v>
      </c>
      <c r="C48" s="48">
        <v>0</v>
      </c>
      <c r="D48" s="45">
        <v>0</v>
      </c>
      <c r="E48" s="42">
        <v>6973.9</v>
      </c>
      <c r="F48" s="43">
        <v>1162.23</v>
      </c>
      <c r="G48" s="39">
        <f>F48/E48*100</f>
        <v>16.66542393782532</v>
      </c>
      <c r="H48" s="7"/>
      <c r="I48" s="7"/>
      <c r="J48" s="7"/>
      <c r="K48" s="7"/>
    </row>
    <row r="49" spans="1:11" ht="14.25">
      <c r="A49" s="3" t="s">
        <v>21</v>
      </c>
      <c r="B49" s="6">
        <f>B48+B47+B46+B45+B44+B43+B42+B41+B40+B39+B38+B37</f>
        <v>996996.32661</v>
      </c>
      <c r="C49" s="54">
        <f>C48+C47+C46+C45+C44+C43+C42+C41+C40+C39+C38+C37</f>
        <v>129087.68349</v>
      </c>
      <c r="D49" s="6">
        <f>C49/B49*100</f>
        <v>12.94765888746307</v>
      </c>
      <c r="E49" s="56">
        <f>E48+E47+E46+E45+E44+E43+E42+E41+E40+E39+E38+E37</f>
        <v>887551.82661</v>
      </c>
      <c r="F49" s="57">
        <f>F48+F47+F46+F45+F44+F43+F42+F41+F40+F39+F38+F37</f>
        <v>116265.80074</v>
      </c>
      <c r="G49" s="6">
        <f>F49/E49*100</f>
        <v>13.099606947357282</v>
      </c>
      <c r="H49" s="7"/>
      <c r="I49" s="7"/>
      <c r="J49" s="7"/>
      <c r="K49" s="7"/>
    </row>
    <row r="50" spans="1:7" ht="17.25" customHeight="1">
      <c r="A50" s="40"/>
      <c r="B50" s="31"/>
      <c r="C50" s="31"/>
      <c r="D50" s="31"/>
      <c r="E50" s="31"/>
      <c r="F50" s="31"/>
      <c r="G50" s="31"/>
    </row>
    <row r="51" spans="1:7" ht="14.25">
      <c r="A51" s="64" t="s">
        <v>47</v>
      </c>
      <c r="B51" s="64"/>
      <c r="C51" s="64"/>
      <c r="D51" s="64"/>
      <c r="E51" s="32"/>
      <c r="F51" s="32"/>
      <c r="G51" s="32"/>
    </row>
    <row r="52" spans="1:7" ht="14.25">
      <c r="A52" s="63" t="s">
        <v>2</v>
      </c>
      <c r="B52" s="63"/>
      <c r="C52" s="63"/>
      <c r="D52" s="33"/>
      <c r="E52" s="33"/>
      <c r="F52" s="33"/>
      <c r="G52" s="33"/>
    </row>
    <row r="53" spans="1:7" ht="17.25" customHeight="1">
      <c r="A53" s="61" t="s">
        <v>22</v>
      </c>
      <c r="B53" s="62"/>
      <c r="C53" s="35"/>
      <c r="D53" s="36"/>
      <c r="E53" s="36"/>
      <c r="F53" s="37"/>
      <c r="G53" s="37"/>
    </row>
    <row r="54" spans="1:7" ht="14.25">
      <c r="A54" s="65" t="s">
        <v>23</v>
      </c>
      <c r="B54" s="62"/>
      <c r="C54" s="39">
        <v>0</v>
      </c>
      <c r="D54" s="36"/>
      <c r="E54" s="36"/>
      <c r="F54" s="37"/>
      <c r="G54" s="37"/>
    </row>
    <row r="55" spans="1:7" ht="36" customHeight="1">
      <c r="A55" s="65" t="s">
        <v>52</v>
      </c>
      <c r="B55" s="62"/>
      <c r="C55" s="39">
        <v>0</v>
      </c>
      <c r="D55" s="37"/>
      <c r="E55" s="37"/>
      <c r="F55" s="37"/>
      <c r="G55" s="37"/>
    </row>
    <row r="56" spans="1:7" ht="14.25">
      <c r="A56" s="38" t="s">
        <v>55</v>
      </c>
      <c r="B56" s="34"/>
      <c r="C56" s="39">
        <v>0</v>
      </c>
      <c r="D56" s="37"/>
      <c r="E56" s="37"/>
      <c r="F56" s="37"/>
      <c r="G56" s="37"/>
    </row>
    <row r="57" spans="1:6" ht="14.25">
      <c r="A57" s="61" t="s">
        <v>24</v>
      </c>
      <c r="B57" s="62"/>
      <c r="C57" s="6">
        <f>C56</f>
        <v>0</v>
      </c>
      <c r="D57" s="37"/>
      <c r="E57" s="37"/>
      <c r="F57" s="37"/>
    </row>
    <row r="58" spans="1:7" ht="24.75" customHeight="1">
      <c r="A58" s="40"/>
      <c r="B58" s="41"/>
      <c r="C58" s="31"/>
      <c r="D58" s="37"/>
      <c r="E58" s="37"/>
      <c r="F58" s="37"/>
      <c r="G58" s="37"/>
    </row>
  </sheetData>
  <sheetProtection/>
  <mergeCells count="16">
    <mergeCell ref="E4:G4"/>
    <mergeCell ref="A6:G6"/>
    <mergeCell ref="A2:G2"/>
    <mergeCell ref="B35:D35"/>
    <mergeCell ref="E35:G35"/>
    <mergeCell ref="A35:A36"/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user7</cp:lastModifiedBy>
  <cp:lastPrinted>2022-10-11T11:23:58Z</cp:lastPrinted>
  <dcterms:created xsi:type="dcterms:W3CDTF">2014-09-16T05:33:49Z</dcterms:created>
  <dcterms:modified xsi:type="dcterms:W3CDTF">2023-03-23T08:05:01Z</dcterms:modified>
  <cp:category/>
  <cp:version/>
  <cp:contentType/>
  <cp:contentStatus/>
</cp:coreProperties>
</file>