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089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<sst xmlns="http://schemas.openxmlformats.org/spreadsheetml/2006/main" count="67" uniqueCount="56">
  <si>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</si>
  <si>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</si>
  <si>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</si>
  <si>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</si>
  <si>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</si>
  <si>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</si>
  <si>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</si>
  <si>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</si>
  <si>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</si>
  <si>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</si>
  <si>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</si>
  <si>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</si>
  <si>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</si>
  <si>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</si>
  <si>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</si>
  <si>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</si>
  <si>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</si>
  <si>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</si>
  <si>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</si>
  <si>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</si>
  <si>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</si>
  <si>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</si>
  <si>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</si>
  <si>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</si>
  <si>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</si>
  <si>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</si>
  <si>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</si>
  <si>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</si>
  <si>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</si>
  <si>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</si>
  <si>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</si>
  <si>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</si>
  <si>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</si>
  <si>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</si>
  <si>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</si>
  <si>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</si>
  <si>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</si>
  <si>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</si>
  <si>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</si>
  <si>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</si>
  <si>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</si>
  <si>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</si>
  <si>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</si>
  <si>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</si>
  <si>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</si>
  <si>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</si>
  <si>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</si>
  <si>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</si>
  <si>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</si>
  <si>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Доходы бюджетов бюджетной системы РФ от возратов остатков субсидий, субвенций и иных межбюджетных трансфертов, имеющих целевое назначение, прошлых лет</t>
  </si>
  <si>
    <t xml:space="preserve">             Информация об исполнении консолидированного бюджета и  бюджета МО "Гиагинский район"  на 1 февряля 2022 г.</t>
  </si>
  <si>
    <t>Исполнение на 01.02.2022 года</t>
  </si>
  <si>
    <t>Утвержденный бюджет на 2022 год</t>
  </si>
  <si>
    <t>Исполнение на 01.02.2022 г.</t>
  </si>
  <si>
    <t>Бюджетные кредиты, предоставленные из республиканского бюджета в 2022 году</t>
  </si>
  <si>
    <t>Муниципальный долг на 01.02.2022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</si>
</sst>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_ ;[Red]\-#,##0.00\ "/>
    <numFmt numFmtId="183" formatCode="#,##0.00000000_ ;[Red]\-#,##0.00000000\ "/>
    <numFmt numFmtId="184" formatCode="#,##0.0_ ;[Red]\-#,##0.0\ "/>
    <numFmt numFmtId="185" formatCode="#,##0.00000"/>
    <numFmt numFmtId="186" formatCode="#,##0.000"/>
    <numFmt numFmtId="187" formatCode="#,##0.0000"/>
    <numFmt numFmtId="188" formatCode="#,##0.000000"/>
    <numFmt numFmtId="189" formatCode="#,##0.0000000"/>
    <numFmt numFmtId="190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80" fontId="46" fillId="0" borderId="0" xfId="0" applyNumberFormat="1" applyFont="1" applyFill="1" applyBorder="1" applyAlignment="1">
      <alignment horizontal="right"/>
    </xf>
    <xf numFmtId="180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45" fillId="0" borderId="11" xfId="0" applyNumberFormat="1" applyFont="1" applyFill="1" applyBorder="1" applyAlignment="1">
      <alignment horizontal="right"/>
    </xf>
    <xf numFmtId="180" fontId="45" fillId="0" borderId="12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right"/>
    </xf>
    <xf numFmtId="184" fontId="45" fillId="0" borderId="11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0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18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180" fontId="3" fillId="0" borderId="11" xfId="0" applyNumberFormat="1" applyFont="1" applyFill="1" applyBorder="1" applyAlignment="1">
      <alignment horizontal="right"/>
    </xf>
    <xf numFmtId="180" fontId="3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wrapText="1"/>
    </xf>
    <xf numFmtId="180" fontId="2" fillId="0" borderId="19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180" fontId="45" fillId="33" borderId="11" xfId="0" applyNumberFormat="1" applyFont="1" applyFill="1" applyBorder="1" applyAlignment="1">
      <alignment horizontal="right"/>
    </xf>
    <xf numFmtId="180" fontId="45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80" fontId="2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48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1">
      <selection activeCell="B49" sqref="B49:C49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0" width="9.140625" style="4" customWidth="1"/>
    <col min="11" max="11" width="13.8515625" style="4" customWidth="1"/>
    <col min="12" max="16384" width="9.140625" style="4" customWidth="1"/>
  </cols>
  <sheetData>
    <row r="1" spans="5:7" ht="7.5" customHeight="1">
      <c r="E1" s="65"/>
      <c r="F1" s="65"/>
      <c r="G1" s="65"/>
    </row>
    <row r="2" spans="1:7" ht="18.75" customHeight="1">
      <c r="A2" s="62" t="s">
        <v>50</v>
      </c>
      <c r="B2" s="62"/>
      <c r="C2" s="62"/>
      <c r="D2" s="62"/>
      <c r="E2" s="62"/>
      <c r="F2" s="62"/>
      <c r="G2" s="62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72"/>
      <c r="B4" s="58" t="s">
        <v>0</v>
      </c>
      <c r="C4" s="58"/>
      <c r="D4" s="58"/>
      <c r="E4" s="58" t="s">
        <v>43</v>
      </c>
      <c r="F4" s="58"/>
      <c r="G4" s="58"/>
    </row>
    <row r="5" spans="1:7" ht="48.75" customHeight="1">
      <c r="A5" s="72"/>
      <c r="B5" s="12" t="s">
        <v>52</v>
      </c>
      <c r="C5" s="12" t="s">
        <v>51</v>
      </c>
      <c r="D5" s="12" t="s">
        <v>1</v>
      </c>
      <c r="E5" s="12" t="s">
        <v>52</v>
      </c>
      <c r="F5" s="12" t="s">
        <v>51</v>
      </c>
      <c r="G5" s="12" t="s">
        <v>1</v>
      </c>
    </row>
    <row r="6" spans="1:7" ht="15.75">
      <c r="A6" s="59" t="s">
        <v>8</v>
      </c>
      <c r="B6" s="60"/>
      <c r="C6" s="60"/>
      <c r="D6" s="60"/>
      <c r="E6" s="60"/>
      <c r="F6" s="60"/>
      <c r="G6" s="61"/>
    </row>
    <row r="7" spans="1:7" ht="15">
      <c r="A7" s="13" t="s">
        <v>25</v>
      </c>
      <c r="B7" s="18">
        <f>B8+B9+B10+B11+B16</f>
        <v>226143.5</v>
      </c>
      <c r="C7" s="18">
        <f>C9+C8+C10+C11+C16</f>
        <v>11571.562</v>
      </c>
      <c r="D7" s="18">
        <f>C7/B7*100</f>
        <v>5.116911164813493</v>
      </c>
      <c r="E7" s="18">
        <f>E8+E9+E10+E11+E16</f>
        <v>139799</v>
      </c>
      <c r="F7" s="18">
        <f>F8+F9+F10+F11+F16</f>
        <v>6604.107209999999</v>
      </c>
      <c r="G7" s="6">
        <f>F7/E7*100</f>
        <v>4.724001752516112</v>
      </c>
    </row>
    <row r="8" spans="1:9" ht="15">
      <c r="A8" s="2" t="s">
        <v>3</v>
      </c>
      <c r="B8" s="19">
        <v>121196</v>
      </c>
      <c r="C8" s="19">
        <v>5284.884</v>
      </c>
      <c r="D8" s="19">
        <f>C8/B8*100</f>
        <v>4.360609261031717</v>
      </c>
      <c r="E8" s="19">
        <v>80797.3</v>
      </c>
      <c r="F8" s="20">
        <v>3535.6793</v>
      </c>
      <c r="G8" s="21">
        <f>F8/E8*100</f>
        <v>4.3759869451083135</v>
      </c>
      <c r="I8" s="7"/>
    </row>
    <row r="9" spans="1:7" ht="42" customHeight="1">
      <c r="A9" s="2" t="s">
        <v>4</v>
      </c>
      <c r="B9" s="19">
        <v>12237.3</v>
      </c>
      <c r="C9" s="19">
        <v>1372.269</v>
      </c>
      <c r="D9" s="19">
        <f>C9/B9*100</f>
        <v>11.213821676350175</v>
      </c>
      <c r="E9" s="19">
        <v>475.6</v>
      </c>
      <c r="F9" s="20">
        <v>56.16628</v>
      </c>
      <c r="G9" s="21">
        <f>F9/E9*100</f>
        <v>11.809562657695542</v>
      </c>
    </row>
    <row r="10" spans="1:7" ht="19.5" customHeight="1">
      <c r="A10" s="2" t="s">
        <v>26</v>
      </c>
      <c r="B10" s="19">
        <v>65552.7</v>
      </c>
      <c r="C10" s="19">
        <v>2388.684</v>
      </c>
      <c r="D10" s="19">
        <f>C10/B10*100</f>
        <v>3.643913980659836</v>
      </c>
      <c r="E10" s="19">
        <v>54360.8</v>
      </c>
      <c r="F10" s="20">
        <v>2115.94563</v>
      </c>
      <c r="G10" s="21">
        <f>F10/E10*100</f>
        <v>3.89241076290268</v>
      </c>
    </row>
    <row r="11" spans="1:7" ht="19.5" customHeight="1">
      <c r="A11" s="2" t="s">
        <v>33</v>
      </c>
      <c r="B11" s="19">
        <v>23754.2</v>
      </c>
      <c r="C11" s="19">
        <v>2287.307</v>
      </c>
      <c r="D11" s="19">
        <f>C11/B11*100</f>
        <v>9.629063491929847</v>
      </c>
      <c r="E11" s="19">
        <f>E13+E14+E15</f>
        <v>788</v>
      </c>
      <c r="F11" s="19">
        <f>F13+F14+F15</f>
        <v>663.09728</v>
      </c>
      <c r="G11" s="21">
        <f>F11/E11*100</f>
        <v>84.14940101522842</v>
      </c>
    </row>
    <row r="12" spans="1:7" ht="17.25" customHeight="1">
      <c r="A12" s="2" t="s">
        <v>34</v>
      </c>
      <c r="B12" s="22"/>
      <c r="C12" s="22"/>
      <c r="D12" s="22"/>
      <c r="E12" s="22"/>
      <c r="F12" s="22"/>
      <c r="G12" s="22"/>
    </row>
    <row r="13" spans="1:9" ht="15">
      <c r="A13" s="14" t="s">
        <v>36</v>
      </c>
      <c r="B13" s="19">
        <v>788</v>
      </c>
      <c r="C13" s="19">
        <v>663.09728</v>
      </c>
      <c r="D13" s="19">
        <f>C13/B13*100</f>
        <v>84.14940101522842</v>
      </c>
      <c r="E13" s="19">
        <v>788</v>
      </c>
      <c r="F13" s="20">
        <v>663.09728</v>
      </c>
      <c r="G13" s="21">
        <f>F13/E13*100</f>
        <v>84.14940101522842</v>
      </c>
      <c r="I13" s="7"/>
    </row>
    <row r="14" spans="1:9" ht="15">
      <c r="A14" s="14" t="s">
        <v>44</v>
      </c>
      <c r="B14" s="19">
        <v>3855.2</v>
      </c>
      <c r="C14" s="19">
        <v>496.842</v>
      </c>
      <c r="D14" s="19">
        <v>0</v>
      </c>
      <c r="E14" s="19">
        <v>0</v>
      </c>
      <c r="F14" s="20">
        <v>0</v>
      </c>
      <c r="G14" s="21">
        <v>0</v>
      </c>
      <c r="I14" s="7"/>
    </row>
    <row r="15" spans="1:9" ht="15">
      <c r="A15" s="15" t="s">
        <v>45</v>
      </c>
      <c r="B15" s="19">
        <v>19111</v>
      </c>
      <c r="C15" s="19">
        <v>1127.4</v>
      </c>
      <c r="D15" s="19">
        <v>0</v>
      </c>
      <c r="E15" s="19">
        <v>0</v>
      </c>
      <c r="F15" s="20">
        <v>0</v>
      </c>
      <c r="G15" s="21">
        <v>0</v>
      </c>
      <c r="I15" s="7"/>
    </row>
    <row r="16" spans="1:7" ht="15">
      <c r="A16" s="2" t="s">
        <v>27</v>
      </c>
      <c r="B16" s="22">
        <v>3403.3</v>
      </c>
      <c r="C16" s="22">
        <v>238.418</v>
      </c>
      <c r="D16" s="22">
        <f>C16/B16*100</f>
        <v>7.00549466694091</v>
      </c>
      <c r="E16" s="22">
        <v>3377.3</v>
      </c>
      <c r="F16" s="22">
        <v>233.21872</v>
      </c>
      <c r="G16" s="22">
        <f>F16/E16*100</f>
        <v>6.905478340686347</v>
      </c>
    </row>
    <row r="17" spans="1:7" ht="15" customHeight="1">
      <c r="A17" s="13" t="s">
        <v>28</v>
      </c>
      <c r="B17" s="23">
        <f>B18+B19+B20+B22+B23+B21</f>
        <v>85809.448</v>
      </c>
      <c r="C17" s="23">
        <f>C18+C19+C20+C21+C22+C23</f>
        <v>5117.51614</v>
      </c>
      <c r="D17" s="24">
        <f aca="true" t="shared" si="0" ref="D17:D33">C17/B17*100</f>
        <v>5.9638143109835635</v>
      </c>
      <c r="E17" s="23">
        <f>E18+E19+E20+E22+E23+E21</f>
        <v>81650.09999999999</v>
      </c>
      <c r="F17" s="23">
        <f>F18+F19+F20+F21+F22+F23</f>
        <v>4956.25963</v>
      </c>
      <c r="G17" s="25">
        <f aca="true" t="shared" si="1" ref="G17:G29">F17/E17*100</f>
        <v>6.070120710201212</v>
      </c>
    </row>
    <row r="18" spans="1:7" ht="45">
      <c r="A18" s="2" t="s">
        <v>29</v>
      </c>
      <c r="B18" s="19">
        <v>83393.248</v>
      </c>
      <c r="C18" s="19">
        <v>5010.192</v>
      </c>
      <c r="D18" s="19">
        <f t="shared" si="0"/>
        <v>6.007910856284192</v>
      </c>
      <c r="E18" s="19">
        <v>80086.9</v>
      </c>
      <c r="F18" s="20">
        <v>4884.6555</v>
      </c>
      <c r="G18" s="21">
        <f t="shared" si="1"/>
        <v>6.099194125381305</v>
      </c>
    </row>
    <row r="19" spans="1:11" ht="30.75" customHeight="1">
      <c r="A19" s="16" t="s">
        <v>30</v>
      </c>
      <c r="B19" s="19">
        <v>348</v>
      </c>
      <c r="C19" s="19">
        <v>0.00014</v>
      </c>
      <c r="D19" s="19">
        <f t="shared" si="0"/>
        <v>4.022988505747126E-05</v>
      </c>
      <c r="E19" s="19">
        <v>348</v>
      </c>
      <c r="F19" s="20">
        <v>0.00014</v>
      </c>
      <c r="G19" s="21">
        <f t="shared" si="1"/>
        <v>4.022988505747126E-05</v>
      </c>
      <c r="J19" s="1"/>
      <c r="K19" s="7"/>
    </row>
    <row r="20" spans="1:7" ht="27" customHeight="1">
      <c r="A20" s="2" t="s">
        <v>5</v>
      </c>
      <c r="B20" s="19">
        <v>200</v>
      </c>
      <c r="C20" s="19">
        <v>2.76</v>
      </c>
      <c r="D20" s="19">
        <f t="shared" si="0"/>
        <v>1.38</v>
      </c>
      <c r="E20" s="19">
        <v>200</v>
      </c>
      <c r="F20" s="20">
        <v>0</v>
      </c>
      <c r="G20" s="21">
        <f t="shared" si="1"/>
        <v>0</v>
      </c>
    </row>
    <row r="21" spans="1:7" ht="27" customHeight="1">
      <c r="A21" s="2" t="s">
        <v>46</v>
      </c>
      <c r="B21" s="19">
        <v>800</v>
      </c>
      <c r="C21" s="19">
        <v>2.663</v>
      </c>
      <c r="D21" s="19">
        <v>0</v>
      </c>
      <c r="E21" s="19">
        <v>0</v>
      </c>
      <c r="F21" s="20">
        <v>0.36622</v>
      </c>
      <c r="G21" s="21">
        <v>0</v>
      </c>
    </row>
    <row r="22" spans="1:7" ht="18" customHeight="1">
      <c r="A22" s="2" t="s">
        <v>6</v>
      </c>
      <c r="B22" s="19">
        <v>888.2</v>
      </c>
      <c r="C22" s="19">
        <v>71.901</v>
      </c>
      <c r="D22" s="19">
        <f t="shared" si="0"/>
        <v>8.095136230578698</v>
      </c>
      <c r="E22" s="19">
        <v>855.2</v>
      </c>
      <c r="F22" s="20">
        <v>71.23777</v>
      </c>
      <c r="G22" s="21">
        <f t="shared" si="1"/>
        <v>8.329954396632367</v>
      </c>
    </row>
    <row r="23" spans="1:7" ht="15">
      <c r="A23" s="2" t="s">
        <v>31</v>
      </c>
      <c r="B23" s="22">
        <v>180</v>
      </c>
      <c r="C23" s="57">
        <v>30</v>
      </c>
      <c r="D23" s="22">
        <f t="shared" si="0"/>
        <v>16.666666666666664</v>
      </c>
      <c r="E23" s="22">
        <v>160</v>
      </c>
      <c r="F23" s="57">
        <v>0</v>
      </c>
      <c r="G23" s="22">
        <f t="shared" si="1"/>
        <v>0</v>
      </c>
    </row>
    <row r="24" spans="1:7" ht="15">
      <c r="A24" s="13" t="s">
        <v>7</v>
      </c>
      <c r="B24" s="24">
        <f>B26+B27+B28+B29+B30+B32</f>
        <v>519870.18889</v>
      </c>
      <c r="C24" s="24">
        <f>C26+C27+C28+C29+C30+C32+C31</f>
        <v>38065.6426</v>
      </c>
      <c r="D24" s="24">
        <f t="shared" si="0"/>
        <v>7.322143760786861</v>
      </c>
      <c r="E24" s="24">
        <f>E26+E27+E28+E29+E30</f>
        <v>519510.78888999997</v>
      </c>
      <c r="F24" s="24">
        <f>F26+F27+F28+F29+F30+F32+F31</f>
        <v>38100.9712</v>
      </c>
      <c r="G24" s="25">
        <f t="shared" si="1"/>
        <v>7.334009613430263</v>
      </c>
    </row>
    <row r="25" spans="1:7" s="56" customFormat="1" ht="15">
      <c r="A25" s="53" t="s">
        <v>48</v>
      </c>
      <c r="B25" s="54">
        <f>B26+B27+B28+B29</f>
        <v>519870.18889</v>
      </c>
      <c r="C25" s="54">
        <f>C26+C27+C28+C29</f>
        <v>35112.29408</v>
      </c>
      <c r="D25" s="54">
        <f t="shared" si="0"/>
        <v>6.754050305321403</v>
      </c>
      <c r="E25" s="54">
        <f>E26+E27+E28+E29</f>
        <v>519510.78888999997</v>
      </c>
      <c r="F25" s="54">
        <f>F26+F27+F28+F29</f>
        <v>35112.29408</v>
      </c>
      <c r="G25" s="55">
        <f t="shared" si="1"/>
        <v>6.758722788995744</v>
      </c>
    </row>
    <row r="26" spans="1:9" ht="15">
      <c r="A26" s="17" t="s">
        <v>37</v>
      </c>
      <c r="B26" s="19">
        <v>138349</v>
      </c>
      <c r="C26" s="19">
        <v>11529.1</v>
      </c>
      <c r="D26" s="19">
        <f t="shared" si="0"/>
        <v>8.333345380161765</v>
      </c>
      <c r="E26" s="19">
        <v>138349</v>
      </c>
      <c r="F26" s="19">
        <v>11529.1</v>
      </c>
      <c r="G26" s="21">
        <f t="shared" si="1"/>
        <v>8.333345380161765</v>
      </c>
      <c r="I26" s="9"/>
    </row>
    <row r="27" spans="1:9" ht="15">
      <c r="A27" s="17" t="s">
        <v>38</v>
      </c>
      <c r="B27" s="19">
        <v>66201.98889</v>
      </c>
      <c r="C27" s="19">
        <v>1090.5</v>
      </c>
      <c r="D27" s="19">
        <f t="shared" si="0"/>
        <v>1.6472314779121737</v>
      </c>
      <c r="E27" s="19">
        <v>66201.98889</v>
      </c>
      <c r="F27" s="26">
        <v>1090.5</v>
      </c>
      <c r="G27" s="21">
        <f t="shared" si="1"/>
        <v>1.6472314779121737</v>
      </c>
      <c r="I27" s="9"/>
    </row>
    <row r="28" spans="1:9" ht="15">
      <c r="A28" s="17" t="s">
        <v>39</v>
      </c>
      <c r="B28" s="19">
        <v>297274.2</v>
      </c>
      <c r="C28" s="19">
        <v>22492.69408</v>
      </c>
      <c r="D28" s="19">
        <f t="shared" si="0"/>
        <v>7.566312206037389</v>
      </c>
      <c r="E28" s="19">
        <v>296289</v>
      </c>
      <c r="F28" s="19">
        <v>22492.69408</v>
      </c>
      <c r="G28" s="21">
        <f t="shared" si="1"/>
        <v>7.591471191978102</v>
      </c>
      <c r="I28" s="9"/>
    </row>
    <row r="29" spans="1:9" ht="15">
      <c r="A29" s="17" t="s">
        <v>40</v>
      </c>
      <c r="B29" s="19">
        <v>18045</v>
      </c>
      <c r="C29" s="19">
        <v>0</v>
      </c>
      <c r="D29" s="19">
        <f t="shared" si="0"/>
        <v>0</v>
      </c>
      <c r="E29" s="19">
        <v>18670.8</v>
      </c>
      <c r="F29" s="19">
        <v>0</v>
      </c>
      <c r="G29" s="21">
        <f t="shared" si="1"/>
        <v>0</v>
      </c>
      <c r="I29" s="9"/>
    </row>
    <row r="30" spans="1:9" ht="15">
      <c r="A30" s="14" t="s">
        <v>32</v>
      </c>
      <c r="B30" s="22">
        <v>0</v>
      </c>
      <c r="C30" s="22">
        <v>0</v>
      </c>
      <c r="D30" s="19">
        <v>0</v>
      </c>
      <c r="E30" s="22">
        <v>0</v>
      </c>
      <c r="F30" s="22">
        <v>0</v>
      </c>
      <c r="G30" s="21">
        <v>0</v>
      </c>
      <c r="I30" s="10"/>
    </row>
    <row r="31" spans="1:9" ht="76.5" customHeight="1">
      <c r="A31" s="14" t="s">
        <v>49</v>
      </c>
      <c r="B31" s="22">
        <v>0</v>
      </c>
      <c r="C31" s="22">
        <v>3592.781</v>
      </c>
      <c r="D31" s="22">
        <v>0</v>
      </c>
      <c r="E31" s="22">
        <v>0</v>
      </c>
      <c r="F31" s="22">
        <v>3628.1096</v>
      </c>
      <c r="G31" s="21">
        <v>0</v>
      </c>
      <c r="I31" s="10"/>
    </row>
    <row r="32" spans="1:9" ht="62.25" customHeight="1">
      <c r="A32" s="2" t="s">
        <v>41</v>
      </c>
      <c r="B32" s="27">
        <v>0</v>
      </c>
      <c r="C32" s="27">
        <v>-639.43248</v>
      </c>
      <c r="D32" s="28">
        <v>0</v>
      </c>
      <c r="E32" s="27">
        <v>0</v>
      </c>
      <c r="F32" s="27">
        <v>-639.43248</v>
      </c>
      <c r="G32" s="28">
        <v>0</v>
      </c>
      <c r="I32" s="7"/>
    </row>
    <row r="33" spans="1:7" ht="15">
      <c r="A33" s="3" t="s">
        <v>35</v>
      </c>
      <c r="B33" s="23">
        <f>B7+B17+B24</f>
        <v>831823.13689</v>
      </c>
      <c r="C33" s="29">
        <f>C24+C17+C7</f>
        <v>54754.72074</v>
      </c>
      <c r="D33" s="29">
        <f t="shared" si="0"/>
        <v>6.582495522391407</v>
      </c>
      <c r="E33" s="29">
        <f>E24+E17+E7</f>
        <v>740959.88889</v>
      </c>
      <c r="F33" s="29">
        <f>F24+F17+F7</f>
        <v>49661.33804</v>
      </c>
      <c r="G33" s="29">
        <f>F33/E33*100</f>
        <v>6.702297760597474</v>
      </c>
    </row>
    <row r="34" spans="1:7" ht="22.5" customHeight="1">
      <c r="A34" s="30"/>
      <c r="B34" s="66" t="s">
        <v>42</v>
      </c>
      <c r="C34" s="66"/>
      <c r="D34" s="66"/>
      <c r="E34" s="66"/>
      <c r="F34" s="66"/>
      <c r="G34" s="31"/>
    </row>
    <row r="35" spans="1:7" ht="18" customHeight="1">
      <c r="A35" s="64"/>
      <c r="B35" s="63" t="s">
        <v>0</v>
      </c>
      <c r="C35" s="63"/>
      <c r="D35" s="63"/>
      <c r="E35" s="63" t="s">
        <v>43</v>
      </c>
      <c r="F35" s="63"/>
      <c r="G35" s="63"/>
    </row>
    <row r="36" spans="1:7" ht="52.5" customHeight="1">
      <c r="A36" s="64"/>
      <c r="B36" s="32" t="s">
        <v>52</v>
      </c>
      <c r="C36" s="32" t="s">
        <v>53</v>
      </c>
      <c r="D36" s="32" t="s">
        <v>1</v>
      </c>
      <c r="E36" s="32" t="s">
        <v>52</v>
      </c>
      <c r="F36" s="32" t="s">
        <v>53</v>
      </c>
      <c r="G36" s="32" t="s">
        <v>1</v>
      </c>
    </row>
    <row r="37" spans="1:11" ht="15">
      <c r="A37" s="2" t="s">
        <v>9</v>
      </c>
      <c r="B37" s="44">
        <v>110699.1332</v>
      </c>
      <c r="C37" s="44">
        <v>5226.31107</v>
      </c>
      <c r="D37" s="44">
        <f aca="true" t="shared" si="2" ref="D37:D48">C37/B37*100</f>
        <v>4.721185179072386</v>
      </c>
      <c r="E37" s="44">
        <v>62360.1</v>
      </c>
      <c r="F37" s="45">
        <v>3217.86205</v>
      </c>
      <c r="G37" s="41">
        <f aca="true" t="shared" si="3" ref="G37:G45">F37/E37*100</f>
        <v>5.160129714352607</v>
      </c>
      <c r="H37" s="11"/>
      <c r="I37" s="11"/>
      <c r="J37" s="7"/>
      <c r="K37" s="7"/>
    </row>
    <row r="38" spans="1:11" ht="15">
      <c r="A38" s="2" t="s">
        <v>10</v>
      </c>
      <c r="B38" s="44">
        <v>985.2</v>
      </c>
      <c r="C38" s="44">
        <v>0</v>
      </c>
      <c r="D38" s="44">
        <v>0</v>
      </c>
      <c r="E38" s="44">
        <v>0</v>
      </c>
      <c r="F38" s="45">
        <v>0</v>
      </c>
      <c r="G38" s="41">
        <v>0</v>
      </c>
      <c r="H38" s="11"/>
      <c r="I38" s="11"/>
      <c r="J38" s="7"/>
      <c r="K38" s="7"/>
    </row>
    <row r="39" spans="1:11" ht="30">
      <c r="A39" s="2" t="s">
        <v>11</v>
      </c>
      <c r="B39" s="44">
        <v>3826.32253</v>
      </c>
      <c r="C39" s="44">
        <v>263.13031</v>
      </c>
      <c r="D39" s="44">
        <f t="shared" si="2"/>
        <v>6.876846056153034</v>
      </c>
      <c r="E39" s="44">
        <v>3233.5</v>
      </c>
      <c r="F39" s="45">
        <v>153.77337</v>
      </c>
      <c r="G39" s="41">
        <f t="shared" si="3"/>
        <v>4.755632286995516</v>
      </c>
      <c r="H39" s="11"/>
      <c r="I39" s="7"/>
      <c r="J39" s="7"/>
      <c r="K39" s="7"/>
    </row>
    <row r="40" spans="1:11" ht="15">
      <c r="A40" s="2" t="s">
        <v>12</v>
      </c>
      <c r="B40" s="44">
        <v>17335.1</v>
      </c>
      <c r="C40" s="44">
        <v>17.368</v>
      </c>
      <c r="D40" s="44">
        <f t="shared" si="2"/>
        <v>0.10018978834849526</v>
      </c>
      <c r="E40" s="44">
        <v>4411.4</v>
      </c>
      <c r="F40" s="45">
        <v>0</v>
      </c>
      <c r="G40" s="41">
        <f t="shared" si="3"/>
        <v>0</v>
      </c>
      <c r="H40" s="7"/>
      <c r="I40" s="7"/>
      <c r="J40" s="7"/>
      <c r="K40" s="7"/>
    </row>
    <row r="41" spans="1:11" ht="15">
      <c r="A41" s="2" t="s">
        <v>13</v>
      </c>
      <c r="B41" s="44">
        <v>43493.53333</v>
      </c>
      <c r="C41" s="44">
        <v>657.28245</v>
      </c>
      <c r="D41" s="44">
        <f t="shared" si="2"/>
        <v>1.511218794327373</v>
      </c>
      <c r="E41" s="44">
        <v>11030.3</v>
      </c>
      <c r="F41" s="44">
        <v>0</v>
      </c>
      <c r="G41" s="41">
        <f t="shared" si="3"/>
        <v>0</v>
      </c>
      <c r="H41" s="7"/>
      <c r="I41" s="7"/>
      <c r="J41" s="7"/>
      <c r="K41" s="7"/>
    </row>
    <row r="42" spans="1:11" ht="15">
      <c r="A42" s="2" t="s">
        <v>14</v>
      </c>
      <c r="B42" s="44">
        <v>529585.68889</v>
      </c>
      <c r="C42" s="44">
        <v>31450.93903</v>
      </c>
      <c r="D42" s="44">
        <f t="shared" si="2"/>
        <v>5.938781898717935</v>
      </c>
      <c r="E42" s="44">
        <v>529578.68889</v>
      </c>
      <c r="F42" s="45">
        <v>31450.93903</v>
      </c>
      <c r="G42" s="41">
        <f t="shared" si="3"/>
        <v>5.9388603978610535</v>
      </c>
      <c r="H42" s="7"/>
      <c r="I42" s="7"/>
      <c r="J42" s="7"/>
      <c r="K42" s="7"/>
    </row>
    <row r="43" spans="1:11" ht="15">
      <c r="A43" s="2" t="s">
        <v>15</v>
      </c>
      <c r="B43" s="46">
        <v>93170.22</v>
      </c>
      <c r="C43" s="46">
        <v>4867.09493</v>
      </c>
      <c r="D43" s="44">
        <f t="shared" si="2"/>
        <v>5.223874033999277</v>
      </c>
      <c r="E43" s="44">
        <v>92376.22</v>
      </c>
      <c r="F43" s="45">
        <v>4867.09493</v>
      </c>
      <c r="G43" s="41">
        <f t="shared" si="3"/>
        <v>5.26877472362476</v>
      </c>
      <c r="H43" s="7"/>
      <c r="I43" s="7"/>
      <c r="J43" s="7"/>
      <c r="K43" s="7"/>
    </row>
    <row r="44" spans="1:11" ht="15">
      <c r="A44" s="2" t="s">
        <v>16</v>
      </c>
      <c r="B44" s="46">
        <v>39777.45894</v>
      </c>
      <c r="C44" s="46">
        <v>1665.04381</v>
      </c>
      <c r="D44" s="47">
        <f t="shared" si="2"/>
        <v>4.185897878774858</v>
      </c>
      <c r="E44" s="44">
        <v>37804.5</v>
      </c>
      <c r="F44" s="45">
        <v>1590.29554</v>
      </c>
      <c r="G44" s="41">
        <f t="shared" si="3"/>
        <v>4.206630268883335</v>
      </c>
      <c r="H44" s="7"/>
      <c r="I44" s="7"/>
      <c r="J44" s="7"/>
      <c r="K44" s="7"/>
    </row>
    <row r="45" spans="1:11" ht="15">
      <c r="A45" s="2" t="s">
        <v>17</v>
      </c>
      <c r="B45" s="46">
        <v>1231.9</v>
      </c>
      <c r="C45" s="46">
        <v>0</v>
      </c>
      <c r="D45" s="47">
        <f t="shared" si="2"/>
        <v>0</v>
      </c>
      <c r="E45" s="44">
        <v>521.9</v>
      </c>
      <c r="F45" s="45">
        <v>0</v>
      </c>
      <c r="G45" s="41">
        <f t="shared" si="3"/>
        <v>0</v>
      </c>
      <c r="H45" s="7"/>
      <c r="I45" s="7"/>
      <c r="J45" s="7"/>
      <c r="K45" s="7"/>
    </row>
    <row r="46" spans="1:11" ht="15">
      <c r="A46" s="8" t="s">
        <v>18</v>
      </c>
      <c r="B46" s="46">
        <v>3026.7</v>
      </c>
      <c r="C46" s="46">
        <v>0</v>
      </c>
      <c r="D46" s="47">
        <f t="shared" si="2"/>
        <v>0</v>
      </c>
      <c r="E46" s="44">
        <v>3026.7</v>
      </c>
      <c r="F46" s="45">
        <v>0</v>
      </c>
      <c r="G46" s="41">
        <f>F46/E46*100</f>
        <v>0</v>
      </c>
      <c r="H46" s="7"/>
      <c r="I46" s="7"/>
      <c r="J46" s="7"/>
      <c r="K46" s="7"/>
    </row>
    <row r="47" spans="1:11" ht="30" hidden="1">
      <c r="A47" s="2" t="s">
        <v>19</v>
      </c>
      <c r="B47" s="48">
        <v>0</v>
      </c>
      <c r="C47" s="48">
        <v>0</v>
      </c>
      <c r="D47" s="47" t="e">
        <f t="shared" si="2"/>
        <v>#DIV/0!</v>
      </c>
      <c r="E47" s="44">
        <v>0</v>
      </c>
      <c r="F47" s="45">
        <v>0</v>
      </c>
      <c r="G47" s="41">
        <v>0</v>
      </c>
      <c r="H47" s="7"/>
      <c r="I47" s="7"/>
      <c r="J47" s="7"/>
      <c r="K47" s="7"/>
    </row>
    <row r="48" spans="1:11" ht="15">
      <c r="A48" s="51" t="s">
        <v>20</v>
      </c>
      <c r="B48" s="52">
        <v>0</v>
      </c>
      <c r="C48" s="52">
        <v>0</v>
      </c>
      <c r="D48" s="47">
        <v>0</v>
      </c>
      <c r="E48" s="44">
        <v>6951.2</v>
      </c>
      <c r="F48" s="45">
        <v>579.316</v>
      </c>
      <c r="G48" s="41">
        <f>F48/E48*100</f>
        <v>8.334043042927842</v>
      </c>
      <c r="H48" s="7"/>
      <c r="I48" s="7"/>
      <c r="J48" s="7"/>
      <c r="K48" s="7"/>
    </row>
    <row r="49" spans="1:11" ht="15">
      <c r="A49" s="3" t="s">
        <v>21</v>
      </c>
      <c r="B49" s="6">
        <f>B48+B47+B46+B45+B44+B43+B42+B41+B40+B39+B38+B37</f>
        <v>843131.25689</v>
      </c>
      <c r="C49" s="6">
        <f>C48+C47+C46+C45+C44+C43+C42+C41+C40+C39+C38+C37</f>
        <v>44147.16960000001</v>
      </c>
      <c r="D49" s="6">
        <f>C49/B49*100</f>
        <v>5.236096899413103</v>
      </c>
      <c r="E49" s="50">
        <f>E48+E47+E46+E45+E44+E43+E42+E41+E40+E39+E38+E37</f>
        <v>751294.50889</v>
      </c>
      <c r="F49" s="49">
        <f>F48+F47+F46+F45+F44+F43+F42+F41+F40+F39+F38+F37</f>
        <v>41859.280920000005</v>
      </c>
      <c r="G49" s="6">
        <f>F49/E49*100</f>
        <v>5.571620772504379</v>
      </c>
      <c r="H49" s="7"/>
      <c r="I49" s="7"/>
      <c r="J49" s="7"/>
      <c r="K49" s="7"/>
    </row>
    <row r="50" spans="1:7" ht="17.25" customHeight="1">
      <c r="A50" s="42"/>
      <c r="B50" s="33"/>
      <c r="C50" s="33"/>
      <c r="D50" s="33"/>
      <c r="E50" s="33"/>
      <c r="F50" s="33"/>
      <c r="G50" s="33"/>
    </row>
    <row r="51" spans="1:7" ht="15">
      <c r="A51" s="70" t="s">
        <v>47</v>
      </c>
      <c r="B51" s="70"/>
      <c r="C51" s="70"/>
      <c r="D51" s="70"/>
      <c r="E51" s="34"/>
      <c r="F51" s="34"/>
      <c r="G51" s="34"/>
    </row>
    <row r="52" spans="1:7" ht="15">
      <c r="A52" s="69" t="s">
        <v>2</v>
      </c>
      <c r="B52" s="69"/>
      <c r="C52" s="69"/>
      <c r="D52" s="35"/>
      <c r="E52" s="35"/>
      <c r="F52" s="35"/>
      <c r="G52" s="35"/>
    </row>
    <row r="53" spans="1:7" ht="17.25" customHeight="1">
      <c r="A53" s="67" t="s">
        <v>22</v>
      </c>
      <c r="B53" s="68"/>
      <c r="C53" s="37"/>
      <c r="D53" s="38"/>
      <c r="E53" s="38"/>
      <c r="F53" s="39"/>
      <c r="G53" s="39"/>
    </row>
    <row r="54" spans="1:7" ht="15">
      <c r="A54" s="71" t="s">
        <v>23</v>
      </c>
      <c r="B54" s="68"/>
      <c r="C54" s="41">
        <v>0</v>
      </c>
      <c r="D54" s="38"/>
      <c r="E54" s="38"/>
      <c r="F54" s="39"/>
      <c r="G54" s="39"/>
    </row>
    <row r="55" spans="1:7" ht="36" customHeight="1">
      <c r="A55" s="71" t="s">
        <v>54</v>
      </c>
      <c r="B55" s="68"/>
      <c r="C55" s="41">
        <v>0</v>
      </c>
      <c r="D55" s="39"/>
      <c r="E55" s="39"/>
      <c r="F55" s="39"/>
      <c r="G55" s="39"/>
    </row>
    <row r="56" spans="1:7" ht="15">
      <c r="A56" s="40" t="s">
        <v>55</v>
      </c>
      <c r="B56" s="36"/>
      <c r="C56" s="41">
        <v>0</v>
      </c>
      <c r="D56" s="39"/>
      <c r="E56" s="39"/>
      <c r="F56" s="39"/>
      <c r="G56" s="39"/>
    </row>
    <row r="57" spans="1:6" ht="15">
      <c r="A57" s="67" t="s">
        <v>24</v>
      </c>
      <c r="B57" s="68"/>
      <c r="C57" s="6">
        <f>C56</f>
        <v>0</v>
      </c>
      <c r="D57" s="39"/>
      <c r="E57" s="39"/>
      <c r="F57" s="39"/>
    </row>
    <row r="58" spans="1:7" ht="24.75" customHeight="1">
      <c r="A58" s="42"/>
      <c r="B58" s="43"/>
      <c r="C58" s="33"/>
      <c r="D58" s="39"/>
      <c r="E58" s="39"/>
      <c r="F58" s="39"/>
      <c r="G58" s="39"/>
    </row>
  </sheetData>
  <sheetProtection/>
  <mergeCells count="16"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  <mergeCell ref="E4:G4"/>
    <mergeCell ref="A6:G6"/>
    <mergeCell ref="A2:G2"/>
    <mergeCell ref="B35:D35"/>
    <mergeCell ref="E35:G35"/>
    <mergeCell ref="A35:A36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Suport657</cp:lastModifiedBy>
  <cp:lastPrinted>2019-10-15T12:43:06Z</cp:lastPrinted>
  <dcterms:created xsi:type="dcterms:W3CDTF">2014-09-16T05:33:49Z</dcterms:created>
  <dcterms:modified xsi:type="dcterms:W3CDTF">2022-02-17T09:53:25Z</dcterms:modified>
  <cp:category/>
  <cp:version/>
  <cp:contentType/>
  <cp:contentStatus/>
</cp:coreProperties>
</file>