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11385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H31" i="1" l="1"/>
  <c r="I31" i="1"/>
  <c r="H33" i="1"/>
  <c r="I33" i="1"/>
  <c r="H35" i="1"/>
  <c r="I35" i="1"/>
  <c r="G37" i="1"/>
  <c r="H37" i="1"/>
  <c r="I37" i="1"/>
  <c r="H42" i="1" l="1"/>
  <c r="E45" i="1" l="1"/>
  <c r="E8" i="1"/>
  <c r="E24" i="1"/>
  <c r="E27" i="1"/>
  <c r="E30" i="1"/>
  <c r="E39" i="1"/>
  <c r="F45" i="1"/>
  <c r="F62" i="1" l="1"/>
  <c r="F24" i="1" l="1"/>
  <c r="D8" i="1" l="1"/>
  <c r="F80" i="1" l="1"/>
  <c r="F8" i="1"/>
  <c r="D24" i="1" l="1"/>
  <c r="D27" i="1"/>
  <c r="D30" i="1"/>
  <c r="D39" i="1"/>
  <c r="D55" i="1"/>
  <c r="D62" i="1"/>
  <c r="D71" i="1"/>
  <c r="D74" i="1"/>
  <c r="D77" i="1"/>
  <c r="D80" i="1"/>
  <c r="F27" i="1" l="1"/>
  <c r="F71" i="1"/>
  <c r="F55" i="1"/>
  <c r="G81" i="1" l="1"/>
  <c r="G28" i="1"/>
  <c r="F39" i="1" l="1"/>
  <c r="F30" i="1" l="1"/>
  <c r="G63" i="1" l="1"/>
  <c r="H63" i="1"/>
  <c r="I83" i="1"/>
  <c r="I81" i="1"/>
  <c r="H81" i="1"/>
  <c r="I78" i="1"/>
  <c r="H78" i="1"/>
  <c r="I75" i="1"/>
  <c r="H75" i="1"/>
  <c r="G75" i="1"/>
  <c r="I72" i="1"/>
  <c r="H72" i="1"/>
  <c r="G72" i="1"/>
  <c r="I69" i="1"/>
  <c r="H69" i="1"/>
  <c r="G69" i="1"/>
  <c r="I67" i="1"/>
  <c r="H67" i="1"/>
  <c r="G67" i="1"/>
  <c r="I65" i="1"/>
  <c r="H65" i="1"/>
  <c r="I63" i="1"/>
  <c r="I60" i="1"/>
  <c r="H60" i="1"/>
  <c r="G60" i="1"/>
  <c r="I58" i="1"/>
  <c r="I56" i="1"/>
  <c r="H56" i="1"/>
  <c r="G56" i="1"/>
  <c r="I53" i="1"/>
  <c r="H53" i="1"/>
  <c r="G53" i="1"/>
  <c r="I51" i="1"/>
  <c r="H51" i="1"/>
  <c r="G22" i="1"/>
  <c r="G16" i="1"/>
  <c r="G14" i="1"/>
  <c r="G12" i="1"/>
  <c r="G10" i="1"/>
  <c r="E80" i="1" l="1"/>
  <c r="E55" i="1"/>
  <c r="G30" i="1"/>
  <c r="F77" i="1"/>
  <c r="E77" i="1"/>
  <c r="F74" i="1"/>
  <c r="E74" i="1"/>
  <c r="E71" i="1"/>
  <c r="E62" i="1"/>
  <c r="E7" i="1" l="1"/>
  <c r="F7" i="1"/>
  <c r="H77" i="1"/>
  <c r="H62" i="1"/>
  <c r="I62" i="1"/>
  <c r="I77" i="1"/>
  <c r="G27" i="1"/>
  <c r="G55" i="1"/>
  <c r="G8" i="1"/>
  <c r="G80" i="1"/>
  <c r="I80" i="1"/>
  <c r="H80" i="1"/>
  <c r="I74" i="1"/>
  <c r="G74" i="1"/>
  <c r="H74" i="1"/>
  <c r="I71" i="1"/>
  <c r="H71" i="1"/>
  <c r="G71" i="1"/>
  <c r="G62" i="1"/>
  <c r="H55" i="1"/>
  <c r="I55" i="1"/>
  <c r="E38" i="1" l="1"/>
  <c r="E32" i="1"/>
  <c r="F32" i="1"/>
  <c r="F38" i="1"/>
  <c r="F47" i="1"/>
  <c r="F76" i="1"/>
  <c r="F59" i="1"/>
  <c r="F68" i="1"/>
  <c r="F57" i="1"/>
  <c r="F82" i="1"/>
  <c r="F52" i="1"/>
  <c r="F73" i="1"/>
  <c r="F43" i="1"/>
  <c r="F66" i="1"/>
  <c r="F54" i="1"/>
  <c r="F79" i="1"/>
  <c r="F61" i="1"/>
  <c r="F70" i="1"/>
  <c r="F84" i="1"/>
  <c r="F64" i="1"/>
  <c r="F49" i="1"/>
  <c r="F11" i="1"/>
  <c r="F19" i="1"/>
  <c r="F29" i="1"/>
  <c r="F13" i="1"/>
  <c r="F21" i="1"/>
  <c r="F9" i="1"/>
  <c r="F17" i="1"/>
  <c r="F15" i="1"/>
  <c r="F26" i="1"/>
  <c r="F23" i="1"/>
  <c r="G48" i="1"/>
  <c r="D45" i="1"/>
  <c r="G45" i="1" s="1"/>
  <c r="G46" i="1"/>
  <c r="D7" i="1" l="1"/>
  <c r="I16" i="1"/>
  <c r="H16" i="1"/>
  <c r="I46" i="1"/>
  <c r="H46" i="1"/>
  <c r="I18" i="1"/>
  <c r="I12" i="1"/>
  <c r="H12" i="1"/>
  <c r="H14" i="1"/>
  <c r="I14" i="1"/>
  <c r="I7" i="1"/>
  <c r="E76" i="1"/>
  <c r="E82" i="1"/>
  <c r="H27" i="1"/>
  <c r="I27" i="1"/>
  <c r="H20" i="1"/>
  <c r="I20" i="1"/>
  <c r="I22" i="1"/>
  <c r="H22" i="1"/>
  <c r="H50" i="1"/>
  <c r="I50" i="1"/>
  <c r="I42" i="1"/>
  <c r="I10" i="1"/>
  <c r="H10" i="1"/>
  <c r="H24" i="1"/>
  <c r="I24" i="1"/>
  <c r="H25" i="1"/>
  <c r="I25" i="1"/>
  <c r="H39" i="1"/>
  <c r="I39" i="1"/>
  <c r="I28" i="1"/>
  <c r="H28" i="1"/>
  <c r="H30" i="1"/>
  <c r="I48" i="1"/>
  <c r="H48" i="1"/>
  <c r="I40" i="1"/>
  <c r="I45" i="1"/>
  <c r="H45" i="1"/>
  <c r="H8" i="1"/>
  <c r="I8" i="1"/>
  <c r="E70" i="1"/>
  <c r="D32" i="1" l="1"/>
  <c r="D38" i="1"/>
  <c r="D17" i="1"/>
  <c r="D21" i="1"/>
  <c r="D11" i="1"/>
  <c r="D13" i="1"/>
  <c r="D23" i="1"/>
  <c r="D15" i="1"/>
  <c r="D19" i="1"/>
  <c r="D9" i="1"/>
  <c r="D52" i="1"/>
  <c r="E41" i="1"/>
  <c r="G7" i="1"/>
  <c r="D61" i="1"/>
  <c r="D49" i="1"/>
  <c r="G49" i="1" s="1"/>
  <c r="D47" i="1"/>
  <c r="G47" i="1" s="1"/>
  <c r="D59" i="1"/>
  <c r="D64" i="1"/>
  <c r="D26" i="1"/>
  <c r="D57" i="1"/>
  <c r="D70" i="1"/>
  <c r="D66" i="1"/>
  <c r="D79" i="1"/>
  <c r="D73" i="1"/>
  <c r="D29" i="1"/>
  <c r="D84" i="1"/>
  <c r="D82" i="1"/>
  <c r="D43" i="1"/>
  <c r="D54" i="1"/>
  <c r="D76" i="1"/>
  <c r="D68" i="1"/>
  <c r="I30" i="1"/>
  <c r="E17" i="1"/>
  <c r="E49" i="1"/>
  <c r="H49" i="1" s="1"/>
  <c r="E19" i="1"/>
  <c r="E21" i="1"/>
  <c r="E23" i="1"/>
  <c r="E9" i="1"/>
  <c r="E11" i="1"/>
  <c r="E26" i="1"/>
  <c r="E43" i="1"/>
  <c r="E13" i="1"/>
  <c r="E15" i="1"/>
  <c r="E29" i="1"/>
  <c r="E47" i="1"/>
  <c r="H47" i="1" s="1"/>
  <c r="E79" i="1"/>
  <c r="E68" i="1"/>
  <c r="E61" i="1"/>
  <c r="E57" i="1"/>
  <c r="E54" i="1"/>
  <c r="E64" i="1"/>
  <c r="E52" i="1"/>
  <c r="E73" i="1"/>
  <c r="E84" i="1"/>
  <c r="E66" i="1"/>
  <c r="E59" i="1"/>
  <c r="H7" i="1"/>
</calcChain>
</file>

<file path=xl/sharedStrings.xml><?xml version="1.0" encoding="utf-8"?>
<sst xmlns="http://schemas.openxmlformats.org/spreadsheetml/2006/main" count="181" uniqueCount="87">
  <si>
    <t>Наименование</t>
  </si>
  <si>
    <t>РЗ</t>
  </si>
  <si>
    <t>ПР</t>
  </si>
  <si>
    <t>удельный вес в общих расходах БМО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</si>
  <si>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</si>
  <si>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</si>
  <si>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</si>
  <si>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</si>
  <si>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</si>
  <si>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</si>
  <si>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</si>
  <si>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</si>
  <si>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</si>
  <si>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</si>
  <si>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</si>
  <si>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0,0</t>
  </si>
  <si>
    <t>Резервные фонды</t>
  </si>
  <si>
    <t>11</t>
  </si>
  <si>
    <t>Другие общегосударственные вопросы</t>
  </si>
  <si>
    <t>13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</si>
  <si>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</si>
  <si>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</si>
  <si>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</si>
  <si>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</si>
  <si>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</si>
  <si>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</si>
  <si>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</si>
  <si>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</si>
  <si>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</si>
  <si>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</si>
  <si>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</si>
  <si>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</si>
  <si>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08</t>
  </si>
  <si>
    <t>Кинематография</t>
  </si>
  <si>
    <t>Другие вопросы в области культуры, кинематографии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</si>
  <si>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</si>
  <si>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</si>
  <si>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</si>
  <si>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</si>
  <si>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</si>
  <si>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</si>
  <si>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</si>
  <si>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</si>
  <si>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</si>
  <si>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</si>
  <si>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межбюджетные трансферты</t>
  </si>
  <si>
    <t>тысяч рублей</t>
  </si>
  <si>
    <t>Коммунальное хозяйство</t>
  </si>
  <si>
    <t>исполнение</t>
  </si>
  <si>
    <t>Транспорт</t>
  </si>
  <si>
    <t>Жилищно-коммунальное хозяйство</t>
  </si>
  <si>
    <t>Жилищное хозяйство</t>
  </si>
  <si>
    <t>Дорожное хозяйство (Дорожные фонды)</t>
  </si>
  <si>
    <r>
      <rPr>
        <b/>
        <sz val="14"/>
        <color theme="1"/>
        <rFont val="Times New Roman"/>
        <family val="1"/>
        <charset val="204"/>
      </rPr>
      <t>РАСХОДЫ ВСЕГО</t>
    </r>
  </si>
  <si>
    <r>
      <rPr>
        <b/>
        <sz val="14"/>
        <color theme="1"/>
        <rFont val="Times New Roman"/>
        <family val="1"/>
        <charset val="204"/>
      </rPr>
      <t>Общегосударственные вопросы</t>
    </r>
  </si>
  <si>
    <r>
      <rPr>
        <b/>
        <sz val="14"/>
        <color theme="1"/>
        <rFont val="Times New Roman"/>
        <family val="1"/>
        <charset val="204"/>
      </rPr>
      <t>01</t>
    </r>
  </si>
  <si>
    <r>
      <rPr>
        <b/>
        <sz val="14"/>
        <color theme="1"/>
        <rFont val="Times New Roman"/>
        <family val="1"/>
        <charset val="204"/>
      </rPr>
      <t>00</t>
    </r>
  </si>
  <si>
    <r>
      <rPr>
        <b/>
        <sz val="14"/>
        <color theme="1"/>
        <rFont val="Times New Roman"/>
        <family val="1"/>
        <charset val="204"/>
      </rPr>
      <t>Национальная оборона</t>
    </r>
  </si>
  <si>
    <r>
      <rPr>
        <b/>
        <sz val="14"/>
        <color theme="1"/>
        <rFont val="Times New Roman"/>
        <family val="1"/>
        <charset val="204"/>
      </rPr>
      <t>02</t>
    </r>
  </si>
  <si>
    <r>
      <rPr>
        <b/>
        <sz val="14"/>
        <color theme="1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</si>
  <si>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4"/>
        <color theme="1"/>
        <rFont val="Times New Roman"/>
        <family val="1"/>
        <charset val="204"/>
      </rPr>
      <t>03</t>
    </r>
  </si>
  <si>
    <r>
      <rPr>
        <b/>
        <sz val="14"/>
        <color theme="1"/>
        <rFont val="Times New Roman"/>
        <family val="1"/>
        <charset val="204"/>
      </rPr>
      <t>Национальная экономика</t>
    </r>
  </si>
  <si>
    <r>
      <rPr>
        <b/>
        <sz val="14"/>
        <color theme="1"/>
        <rFont val="Times New Roman"/>
        <family val="1"/>
        <charset val="204"/>
      </rPr>
      <t>04</t>
    </r>
  </si>
  <si>
    <r>
      <rPr>
        <b/>
        <sz val="14"/>
        <color theme="1"/>
        <rFont val="Times New Roman"/>
        <family val="1"/>
        <charset val="204"/>
      </rPr>
      <t>Образование</t>
    </r>
  </si>
  <si>
    <r>
      <rPr>
        <b/>
        <sz val="14"/>
        <color theme="1"/>
        <rFont val="Times New Roman"/>
        <family val="1"/>
        <charset val="204"/>
      </rPr>
      <t>07</t>
    </r>
  </si>
  <si>
    <r>
      <rPr>
        <b/>
        <sz val="14"/>
        <color theme="1"/>
        <rFont val="Times New Roman"/>
        <family val="1"/>
        <charset val="204"/>
      </rPr>
      <t>Культура и кинематография</t>
    </r>
  </si>
  <si>
    <r>
      <rPr>
        <b/>
        <sz val="14"/>
        <color theme="1"/>
        <rFont val="Times New Roman"/>
        <family val="1"/>
        <charset val="204"/>
      </rPr>
      <t>08</t>
    </r>
  </si>
  <si>
    <r>
      <rPr>
        <b/>
        <sz val="14"/>
        <color theme="1"/>
        <rFont val="Times New Roman"/>
        <family val="1"/>
        <charset val="204"/>
      </rPr>
      <t>Социальная политика</t>
    </r>
  </si>
  <si>
    <r>
      <rPr>
        <b/>
        <sz val="14"/>
        <color theme="1"/>
        <rFont val="Times New Roman"/>
        <family val="1"/>
        <charset val="204"/>
      </rPr>
      <t>10</t>
    </r>
  </si>
  <si>
    <r>
      <rPr>
        <b/>
        <sz val="14"/>
        <color theme="1"/>
        <rFont val="Times New Roman"/>
        <family val="1"/>
        <charset val="204"/>
      </rPr>
      <t>Физическая культура и спорт</t>
    </r>
  </si>
  <si>
    <r>
      <rPr>
        <b/>
        <sz val="14"/>
        <color theme="1"/>
        <rFont val="Times New Roman"/>
        <family val="1"/>
        <charset val="204"/>
      </rPr>
      <t>11</t>
    </r>
  </si>
  <si>
    <r>
      <rPr>
        <b/>
        <sz val="14"/>
        <color theme="1"/>
        <rFont val="Times New Roman"/>
        <family val="1"/>
        <charset val="204"/>
      </rPr>
      <t>Средства массовой информации</t>
    </r>
  </si>
  <si>
    <r>
      <rPr>
        <b/>
        <sz val="14"/>
        <color theme="1"/>
        <rFont val="Times New Roman"/>
        <family val="1"/>
        <charset val="204"/>
      </rPr>
      <t>12</t>
    </r>
  </si>
  <si>
    <r>
      <rPr>
        <b/>
        <sz val="14"/>
        <color theme="1"/>
        <rFont val="Times New Roman"/>
        <family val="1"/>
        <charset val="204"/>
      </rPr>
      <t>Обслуживание государственного и муниципального долга</t>
    </r>
  </si>
  <si>
    <r>
      <rPr>
        <b/>
        <sz val="14"/>
        <color theme="1"/>
        <rFont val="Times New Roman"/>
        <family val="1"/>
        <charset val="204"/>
      </rPr>
      <t>13</t>
    </r>
  </si>
  <si>
    <r>
      <rPr>
        <b/>
        <sz val="14"/>
        <color theme="1"/>
        <rFont val="Times New Roman"/>
        <family val="1"/>
        <charset val="204"/>
      </rPr>
      <t>Межбюджетные трансферты</t>
    </r>
  </si>
  <si>
    <r>
      <rPr>
        <b/>
        <sz val="14"/>
        <color theme="1"/>
        <rFont val="Times New Roman"/>
        <family val="1"/>
        <charset val="204"/>
      </rPr>
      <t>14</t>
    </r>
  </si>
  <si>
    <t>Исполнитель: Джанчатова С.Ю.</t>
  </si>
  <si>
    <t>Дополнительное образование</t>
  </si>
  <si>
    <t>Исполнено на 01.01.2017г.</t>
  </si>
  <si>
    <t>Уточненные годовые назначения на 01.01.2018г</t>
  </si>
  <si>
    <t>Фактическое исполнение на 01.01.2018г.</t>
  </si>
  <si>
    <t>в % к аналогичному периоду 2017 года</t>
  </si>
  <si>
    <t>в % к годовым уточненным назначениям 2018 года</t>
  </si>
  <si>
    <t>в сумме уточненные годовые назначения 2018 г от исполненных</t>
  </si>
  <si>
    <t>2018 год</t>
  </si>
  <si>
    <t>Анализ исполнения расходов бюджета МО "Гиагинский район" на 1 января  2018 года в сравнении с соответствующим пириодом прошлого года по разделам и подразделам функциональной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</si>
</sst>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0" fontId="4" fillId="0" borderId="0" xfId="0" applyFont="1"/>
    <xf numFmtId="164" fontId="5" fillId="0" borderId="15" xfId="0" applyNumberFormat="1" applyFont="1" applyBorder="1" applyAlignment="1">
      <alignment horizontal="right" vertical="top"/>
    </xf>
    <xf numFmtId="0" fontId="6" fillId="0" borderId="0" xfId="0" applyFont="1"/>
    <xf numFmtId="164" fontId="7" fillId="2" borderId="8" xfId="0" applyNumberFormat="1" applyFont="1" applyFill="1" applyBorder="1" applyAlignment="1">
      <alignment horizontal="right" vertical="top"/>
    </xf>
    <xf numFmtId="164" fontId="9" fillId="2" borderId="14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8" fillId="2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right" vertical="top"/>
    </xf>
    <xf numFmtId="164" fontId="9" fillId="2" borderId="8" xfId="0" applyNumberFormat="1" applyFont="1" applyFill="1" applyBorder="1" applyAlignment="1">
      <alignment horizontal="right" vertical="top"/>
    </xf>
    <xf numFmtId="0" fontId="11" fillId="2" borderId="0" xfId="0" applyFont="1" applyFill="1"/>
    <xf numFmtId="0" fontId="8" fillId="2" borderId="2" xfId="0" applyFont="1" applyFill="1" applyBorder="1" applyAlignment="1">
      <alignment vertical="top"/>
    </xf>
    <xf numFmtId="164" fontId="9" fillId="2" borderId="6" xfId="0" applyNumberFormat="1" applyFont="1" applyFill="1" applyBorder="1" applyAlignment="1">
      <alignment horizontal="left" vertical="top"/>
    </xf>
    <xf numFmtId="164" fontId="9" fillId="2" borderId="7" xfId="0" applyNumberFormat="1" applyFont="1" applyFill="1" applyBorder="1" applyAlignment="1">
      <alignment horizontal="left" vertical="top"/>
    </xf>
    <xf numFmtId="164" fontId="11" fillId="2" borderId="0" xfId="0" applyNumberFormat="1" applyFont="1" applyFill="1"/>
    <xf numFmtId="164" fontId="9" fillId="2" borderId="3" xfId="0" applyNumberFormat="1" applyFont="1" applyFill="1" applyBorder="1" applyAlignment="1">
      <alignment horizontal="left" vertical="top"/>
    </xf>
    <xf numFmtId="164" fontId="9" fillId="2" borderId="5" xfId="0" applyNumberFormat="1" applyFont="1" applyFill="1" applyBorder="1" applyAlignment="1">
      <alignment horizontal="left" vertical="top" wrapText="1"/>
    </xf>
    <xf numFmtId="164" fontId="9" fillId="2" borderId="14" xfId="0" applyNumberFormat="1" applyFont="1" applyFill="1" applyBorder="1" applyAlignment="1">
      <alignment horizontal="left" vertical="top"/>
    </xf>
    <xf numFmtId="164" fontId="7" fillId="2" borderId="6" xfId="0" applyNumberFormat="1" applyFont="1" applyFill="1" applyBorder="1" applyAlignment="1">
      <alignment horizontal="left" vertical="top"/>
    </xf>
    <xf numFmtId="164" fontId="9" fillId="2" borderId="16" xfId="0" applyNumberFormat="1" applyFont="1" applyFill="1" applyBorder="1" applyAlignment="1">
      <alignment horizontal="left" vertical="top"/>
    </xf>
    <xf numFmtId="164" fontId="9" fillId="2" borderId="17" xfId="0" applyNumberFormat="1" applyFont="1" applyFill="1" applyBorder="1" applyAlignment="1">
      <alignment horizontal="left" vertical="top"/>
    </xf>
    <xf numFmtId="164" fontId="9" fillId="2" borderId="16" xfId="0" applyNumberFormat="1" applyFont="1" applyFill="1" applyBorder="1" applyAlignment="1">
      <alignment horizontal="right" vertical="top"/>
    </xf>
    <xf numFmtId="164" fontId="9" fillId="2" borderId="18" xfId="0" applyNumberFormat="1" applyFont="1" applyFill="1" applyBorder="1" applyAlignment="1">
      <alignment horizontal="left" vertical="top"/>
    </xf>
    <xf numFmtId="164" fontId="9" fillId="2" borderId="12" xfId="0" applyNumberFormat="1" applyFont="1" applyFill="1" applyBorder="1" applyAlignment="1">
      <alignment horizontal="justify" vertical="top"/>
    </xf>
    <xf numFmtId="164" fontId="9" fillId="2" borderId="14" xfId="0" applyNumberFormat="1" applyFont="1" applyFill="1" applyBorder="1" applyAlignment="1">
      <alignment horizontal="justify" vertical="top" wrapText="1"/>
    </xf>
    <xf numFmtId="164" fontId="9" fillId="2" borderId="9" xfId="0" applyNumberFormat="1" applyFont="1" applyFill="1" applyBorder="1" applyAlignment="1">
      <alignment horizontal="left" vertical="top"/>
    </xf>
    <xf numFmtId="164" fontId="7" fillId="3" borderId="8" xfId="0" applyNumberFormat="1" applyFont="1" applyFill="1" applyBorder="1" applyAlignment="1">
      <alignment horizontal="right" vertical="top"/>
    </xf>
    <xf numFmtId="164" fontId="9" fillId="3" borderId="6" xfId="0" applyNumberFormat="1" applyFont="1" applyFill="1" applyBorder="1" applyAlignment="1">
      <alignment horizontal="left" vertical="top"/>
    </xf>
    <xf numFmtId="164" fontId="7" fillId="3" borderId="14" xfId="0" applyNumberFormat="1" applyFont="1" applyFill="1" applyBorder="1" applyAlignment="1">
      <alignment horizontal="right" vertical="top"/>
    </xf>
    <xf numFmtId="164" fontId="9" fillId="3" borderId="11" xfId="0" applyNumberFormat="1" applyFont="1" applyFill="1" applyBorder="1" applyAlignment="1">
      <alignment horizontal="left" vertical="top" wrapText="1"/>
    </xf>
    <xf numFmtId="164" fontId="7" fillId="3" borderId="14" xfId="0" applyNumberFormat="1" applyFont="1" applyFill="1" applyBorder="1" applyAlignment="1">
      <alignment horizontal="left" vertical="top"/>
    </xf>
    <xf numFmtId="164" fontId="7" fillId="3" borderId="6" xfId="0" applyNumberFormat="1" applyFont="1" applyFill="1" applyBorder="1" applyAlignment="1">
      <alignment horizontal="left" vertical="top"/>
    </xf>
    <xf numFmtId="164" fontId="9" fillId="3" borderId="14" xfId="0" applyNumberFormat="1" applyFon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164" fontId="9" fillId="3" borderId="14" xfId="0" applyNumberFormat="1" applyFont="1" applyFill="1" applyBorder="1" applyAlignment="1">
      <alignment horizontal="justify" vertical="top"/>
    </xf>
    <xf numFmtId="164" fontId="9" fillId="3" borderId="14" xfId="0" applyNumberFormat="1" applyFont="1" applyFill="1" applyBorder="1" applyAlignment="1">
      <alignment horizontal="left" vertical="top"/>
    </xf>
    <xf numFmtId="164" fontId="9" fillId="3" borderId="13" xfId="0" applyNumberFormat="1" applyFont="1" applyFill="1" applyBorder="1" applyAlignment="1">
      <alignment horizontal="justify" vertical="top"/>
    </xf>
    <xf numFmtId="164" fontId="7" fillId="3" borderId="9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right" vertical="top"/>
    </xf>
    <xf numFmtId="164" fontId="9" fillId="2" borderId="10" xfId="0" applyNumberFormat="1" applyFont="1" applyFill="1" applyBorder="1" applyAlignment="1">
      <alignment horizontal="right" vertical="top"/>
    </xf>
    <xf numFmtId="164" fontId="9" fillId="2" borderId="17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0" borderId="15" xfId="0" applyFont="1" applyBorder="1" applyAlignment="1">
      <alignment vertical="top"/>
    </xf>
    <xf numFmtId="164" fontId="9" fillId="2" borderId="14" xfId="0" applyNumberFormat="1" applyFont="1" applyFill="1" applyBorder="1" applyAlignment="1">
      <alignment horizontal="justify" vertical="top"/>
    </xf>
    <xf numFmtId="49" fontId="9" fillId="2" borderId="14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90" zoomScaleNormal="90" workbookViewId="0">
      <selection sqref="A1:I1"/>
    </sheetView>
  </sheetViews>
  <sheetFormatPr defaultRowHeight="12.75" x14ac:dyDescent="0.2"/>
  <cols>
    <col min="1" max="1" width="53"/>
    <col min="2" max="2" width="7"/>
    <col min="3" max="3" width="9"/>
    <col min="4" max="4" width="15.140625" style="9" customWidth="1"/>
    <col min="5" max="5" width="17.28515625" customWidth="1"/>
    <col min="6" max="6" width="16"/>
    <col min="7" max="7" width="15.85546875" customWidth="1"/>
    <col min="8" max="8" width="14.28515625" customWidth="1"/>
    <col min="9" max="9" width="14.85546875" customWidth="1"/>
  </cols>
  <sheetData>
    <row r="1" spans="1:9" s="17" customFormat="1" ht="33" customHeight="1" x14ac:dyDescent="0.2">
      <c r="A1" s="65" t="s">
        <v>86</v>
      </c>
      <c r="B1" s="66"/>
      <c r="C1" s="66"/>
      <c r="D1" s="66"/>
      <c r="E1" s="66"/>
      <c r="F1" s="66"/>
      <c r="G1" s="67"/>
      <c r="H1" s="67"/>
      <c r="I1" s="66"/>
    </row>
    <row r="2" spans="1:9" s="17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s="17" customFormat="1" ht="15.75" x14ac:dyDescent="0.25">
      <c r="A3" s="18"/>
      <c r="B3" s="12"/>
      <c r="C3" s="12"/>
      <c r="D3" s="12"/>
      <c r="E3" s="12"/>
      <c r="F3" s="12"/>
      <c r="G3" s="12"/>
      <c r="H3" s="12"/>
      <c r="I3" s="12"/>
    </row>
    <row r="4" spans="1:9" s="17" customFormat="1" ht="16.5" thickBot="1" x14ac:dyDescent="0.3">
      <c r="A4" s="12"/>
      <c r="B4" s="12"/>
      <c r="C4" s="12"/>
      <c r="D4" s="12"/>
      <c r="E4" s="12"/>
      <c r="F4" s="12"/>
      <c r="G4" s="12"/>
      <c r="H4" s="12" t="s">
        <v>46</v>
      </c>
      <c r="I4" s="12"/>
    </row>
    <row r="5" spans="1:9" s="17" customFormat="1" ht="16.5" thickBot="1" x14ac:dyDescent="0.3">
      <c r="A5" s="61" t="s">
        <v>0</v>
      </c>
      <c r="B5" s="61" t="s">
        <v>1</v>
      </c>
      <c r="C5" s="61" t="s">
        <v>2</v>
      </c>
      <c r="D5" s="56" t="s">
        <v>79</v>
      </c>
      <c r="E5" s="58" t="s">
        <v>85</v>
      </c>
      <c r="F5" s="59"/>
      <c r="G5" s="58" t="s">
        <v>48</v>
      </c>
      <c r="H5" s="60"/>
      <c r="I5" s="59"/>
    </row>
    <row r="6" spans="1:9" s="17" customFormat="1" ht="166.5" customHeight="1" thickBot="1" x14ac:dyDescent="0.25">
      <c r="A6" s="62"/>
      <c r="B6" s="62"/>
      <c r="C6" s="62"/>
      <c r="D6" s="57"/>
      <c r="E6" s="45" t="s">
        <v>80</v>
      </c>
      <c r="F6" s="46" t="s">
        <v>81</v>
      </c>
      <c r="G6" s="13" t="s">
        <v>82</v>
      </c>
      <c r="H6" s="13" t="s">
        <v>83</v>
      </c>
      <c r="I6" s="14" t="s">
        <v>84</v>
      </c>
    </row>
    <row r="7" spans="1:9" s="21" customFormat="1" ht="19.5" thickBot="1" x14ac:dyDescent="0.25">
      <c r="A7" s="19" t="s">
        <v>53</v>
      </c>
      <c r="B7" s="20"/>
      <c r="C7" s="20"/>
      <c r="D7" s="15">
        <f>D8+D24+D27+D30+D39++D45+D55+D62+D71+D74+D77+D80</f>
        <v>448029.19999999995</v>
      </c>
      <c r="E7" s="10">
        <f>E8+E24+E27+E30+E39+E45+E55+E62+E71+E74+E77+E80</f>
        <v>533808.85800000001</v>
      </c>
      <c r="F7" s="10">
        <f>F8+F24+F27+F30+F39+F45+F55+F62+F71+F74+F77+F80</f>
        <v>531170.81299999997</v>
      </c>
      <c r="G7" s="15">
        <f>F7/D7*100</f>
        <v>118.55718622804051</v>
      </c>
      <c r="H7" s="15">
        <f>F7/E7*100</f>
        <v>99.505807189134345</v>
      </c>
      <c r="I7" s="10">
        <f>F7-E7</f>
        <v>-2638.0450000000419</v>
      </c>
    </row>
    <row r="8" spans="1:9" s="21" customFormat="1" ht="18.75" customHeight="1" thickBot="1" x14ac:dyDescent="0.25">
      <c r="A8" s="34" t="s">
        <v>54</v>
      </c>
      <c r="B8" s="34" t="s">
        <v>55</v>
      </c>
      <c r="C8" s="34" t="s">
        <v>56</v>
      </c>
      <c r="D8" s="44">
        <f>D10+D12+D14+D16+D18+D20+D22</f>
        <v>33212.824000000001</v>
      </c>
      <c r="E8" s="44">
        <f>E10+E12+E14+E16+E18+E20+E22</f>
        <v>41146.931000000004</v>
      </c>
      <c r="F8" s="44">
        <f>F10+F12+F14+F16+F18+F20+F22</f>
        <v>40333.088999999993</v>
      </c>
      <c r="G8" s="35">
        <f>F8/D8*100</f>
        <v>121.43830045888298</v>
      </c>
      <c r="H8" s="35">
        <f t="shared" ref="H8:H75" si="0">F8/E8*100</f>
        <v>98.022107651236468</v>
      </c>
      <c r="I8" s="33">
        <f t="shared" ref="I8:I75" si="1">F8-E8</f>
        <v>-813.84200000001147</v>
      </c>
    </row>
    <row r="9" spans="1:9" s="21" customFormat="1" ht="19.5" thickBot="1" x14ac:dyDescent="0.25">
      <c r="A9" s="22" t="s">
        <v>3</v>
      </c>
      <c r="B9" s="20"/>
      <c r="C9" s="20"/>
      <c r="D9" s="11">
        <f>D8/D7*100</f>
        <v>7.4130936108628642</v>
      </c>
      <c r="E9" s="47">
        <f t="shared" ref="E9:F9" si="2">E8/E7*100</f>
        <v>7.7081768845431942</v>
      </c>
      <c r="F9" s="47">
        <f t="shared" si="2"/>
        <v>7.5932427032657746</v>
      </c>
      <c r="G9" s="11"/>
      <c r="H9" s="11"/>
      <c r="I9" s="16"/>
    </row>
    <row r="10" spans="1:9" s="21" customFormat="1" ht="65.25" customHeight="1" thickBot="1" x14ac:dyDescent="0.25">
      <c r="A10" s="23" t="s">
        <v>4</v>
      </c>
      <c r="B10" s="22" t="s">
        <v>5</v>
      </c>
      <c r="C10" s="22" t="s">
        <v>6</v>
      </c>
      <c r="D10" s="11">
        <v>1038.3440000000001</v>
      </c>
      <c r="E10" s="47">
        <v>1047.8</v>
      </c>
      <c r="F10" s="47">
        <v>1046.4290000000001</v>
      </c>
      <c r="G10" s="11">
        <f t="shared" ref="G10:G75" si="3">F10/D10*100</f>
        <v>100.77864368648541</v>
      </c>
      <c r="H10" s="11">
        <f t="shared" si="0"/>
        <v>99.86915441878223</v>
      </c>
      <c r="I10" s="16">
        <f t="shared" si="1"/>
        <v>-1.3709999999998672</v>
      </c>
    </row>
    <row r="11" spans="1:9" s="21" customFormat="1" ht="19.5" thickBot="1" x14ac:dyDescent="0.25">
      <c r="A11" s="22" t="s">
        <v>3</v>
      </c>
      <c r="B11" s="20"/>
      <c r="C11" s="20"/>
      <c r="D11" s="11">
        <f>D10/D7*100</f>
        <v>0.23175810862327725</v>
      </c>
      <c r="E11" s="47">
        <f t="shared" ref="E11:F11" si="4">E10/E7*100</f>
        <v>0.19628748835786458</v>
      </c>
      <c r="F11" s="47">
        <f t="shared" si="4"/>
        <v>0.19700423562241173</v>
      </c>
      <c r="G11" s="11"/>
      <c r="H11" s="11"/>
      <c r="I11" s="16"/>
    </row>
    <row r="12" spans="1:9" s="21" customFormat="1" ht="81" customHeight="1" thickBot="1" x14ac:dyDescent="0.25">
      <c r="A12" s="23" t="s">
        <v>7</v>
      </c>
      <c r="B12" s="22" t="s">
        <v>5</v>
      </c>
      <c r="C12" s="22" t="s">
        <v>8</v>
      </c>
      <c r="D12" s="11">
        <v>1353.41</v>
      </c>
      <c r="E12" s="47">
        <v>1628.34</v>
      </c>
      <c r="F12" s="47">
        <v>1599.9069999999999</v>
      </c>
      <c r="G12" s="11">
        <f t="shared" si="3"/>
        <v>118.21303226664499</v>
      </c>
      <c r="H12" s="11">
        <f t="shared" si="0"/>
        <v>98.253865900241962</v>
      </c>
      <c r="I12" s="16">
        <f t="shared" si="1"/>
        <v>-28.432999999999993</v>
      </c>
    </row>
    <row r="13" spans="1:9" s="21" customFormat="1" ht="19.5" thickBot="1" x14ac:dyDescent="0.25">
      <c r="A13" s="22" t="s">
        <v>3</v>
      </c>
      <c r="B13" s="20"/>
      <c r="C13" s="20"/>
      <c r="D13" s="11">
        <f>D12/D7*100</f>
        <v>0.30208075723635874</v>
      </c>
      <c r="E13" s="47">
        <f t="shared" ref="E13:F13" si="5">E12/E7*100</f>
        <v>0.30504177208689182</v>
      </c>
      <c r="F13" s="47">
        <f t="shared" si="5"/>
        <v>0.30120386151563638</v>
      </c>
      <c r="G13" s="11"/>
      <c r="H13" s="11"/>
      <c r="I13" s="16"/>
    </row>
    <row r="14" spans="1:9" s="21" customFormat="1" ht="38.25" thickBot="1" x14ac:dyDescent="0.25">
      <c r="A14" s="23" t="s">
        <v>9</v>
      </c>
      <c r="B14" s="22" t="s">
        <v>5</v>
      </c>
      <c r="C14" s="22" t="s">
        <v>10</v>
      </c>
      <c r="D14" s="11">
        <v>23692.081999999999</v>
      </c>
      <c r="E14" s="47">
        <v>25676.26</v>
      </c>
      <c r="F14" s="47">
        <v>25257.339</v>
      </c>
      <c r="G14" s="11">
        <f t="shared" si="3"/>
        <v>106.60666715571895</v>
      </c>
      <c r="H14" s="11">
        <f t="shared" si="0"/>
        <v>98.368450078009801</v>
      </c>
      <c r="I14" s="16">
        <f t="shared" si="1"/>
        <v>-418.92099999999846</v>
      </c>
    </row>
    <row r="15" spans="1:9" s="21" customFormat="1" ht="19.5" thickBot="1" x14ac:dyDescent="0.25">
      <c r="A15" s="22" t="s">
        <v>3</v>
      </c>
      <c r="B15" s="20"/>
      <c r="C15" s="20"/>
      <c r="D15" s="11">
        <f>D14/D7*100</f>
        <v>5.2880664920947122</v>
      </c>
      <c r="E15" s="47">
        <f t="shared" ref="E15:F15" si="6">E14/E7*100</f>
        <v>4.8100101029046609</v>
      </c>
      <c r="F15" s="47">
        <f t="shared" si="6"/>
        <v>4.7550314102066444</v>
      </c>
      <c r="G15" s="11"/>
      <c r="H15" s="11"/>
      <c r="I15" s="16"/>
    </row>
    <row r="16" spans="1:9" s="21" customFormat="1" ht="75.75" thickBot="1" x14ac:dyDescent="0.25">
      <c r="A16" s="23" t="s">
        <v>11</v>
      </c>
      <c r="B16" s="22" t="s">
        <v>5</v>
      </c>
      <c r="C16" s="22" t="s">
        <v>12</v>
      </c>
      <c r="D16" s="11">
        <v>5753.8919999999998</v>
      </c>
      <c r="E16" s="47">
        <v>6170.0259999999998</v>
      </c>
      <c r="F16" s="47">
        <v>6114.5540000000001</v>
      </c>
      <c r="G16" s="11">
        <f t="shared" si="3"/>
        <v>106.26813989556982</v>
      </c>
      <c r="H16" s="11">
        <f t="shared" si="0"/>
        <v>99.10094382098228</v>
      </c>
      <c r="I16" s="16">
        <f>F16-E16</f>
        <v>-55.471999999999753</v>
      </c>
    </row>
    <row r="17" spans="1:9" s="21" customFormat="1" ht="19.5" thickBot="1" x14ac:dyDescent="0.25">
      <c r="A17" s="22" t="s">
        <v>3</v>
      </c>
      <c r="B17" s="20"/>
      <c r="C17" s="20"/>
      <c r="D17" s="11">
        <f>D16/D7*100</f>
        <v>1.2842671861566168</v>
      </c>
      <c r="E17" s="47">
        <f t="shared" ref="E17:F17" si="7">E16/E7*100</f>
        <v>1.1558493096418418</v>
      </c>
      <c r="F17" s="47">
        <f t="shared" si="7"/>
        <v>1.1511464580415491</v>
      </c>
      <c r="G17" s="11"/>
      <c r="H17" s="11"/>
      <c r="I17" s="16"/>
    </row>
    <row r="18" spans="1:9" s="21" customFormat="1" ht="38.25" thickBot="1" x14ac:dyDescent="0.25">
      <c r="A18" s="23" t="s">
        <v>13</v>
      </c>
      <c r="B18" s="22" t="s">
        <v>5</v>
      </c>
      <c r="C18" s="22" t="s">
        <v>14</v>
      </c>
      <c r="D18" s="11">
        <v>0</v>
      </c>
      <c r="E18" s="47">
        <v>1735.8</v>
      </c>
      <c r="F18" s="48">
        <v>1735.787</v>
      </c>
      <c r="G18" s="11">
        <v>0</v>
      </c>
      <c r="H18" s="11">
        <v>0</v>
      </c>
      <c r="I18" s="16">
        <f t="shared" si="1"/>
        <v>-1.2999999999919964E-2</v>
      </c>
    </row>
    <row r="19" spans="1:9" s="21" customFormat="1" ht="19.5" thickBot="1" x14ac:dyDescent="0.25">
      <c r="A19" s="22" t="s">
        <v>3</v>
      </c>
      <c r="B19" s="20"/>
      <c r="C19" s="20"/>
      <c r="D19" s="11">
        <f>D18/D7*100</f>
        <v>0</v>
      </c>
      <c r="E19" s="47">
        <f t="shared" ref="E19:F19" si="8">E18/E7*100</f>
        <v>0.32517257328839605</v>
      </c>
      <c r="F19" s="47">
        <f t="shared" si="8"/>
        <v>0.32678508636354614</v>
      </c>
      <c r="G19" s="11"/>
      <c r="H19" s="11"/>
      <c r="I19" s="16"/>
    </row>
    <row r="20" spans="1:9" s="21" customFormat="1" ht="19.5" thickBot="1" x14ac:dyDescent="0.25">
      <c r="A20" s="22" t="s">
        <v>16</v>
      </c>
      <c r="B20" s="22" t="s">
        <v>5</v>
      </c>
      <c r="C20" s="22" t="s">
        <v>17</v>
      </c>
      <c r="D20" s="11" t="s">
        <v>15</v>
      </c>
      <c r="E20" s="47">
        <v>300</v>
      </c>
      <c r="F20" s="47" t="s">
        <v>15</v>
      </c>
      <c r="G20" s="11">
        <v>0</v>
      </c>
      <c r="H20" s="11">
        <f t="shared" si="0"/>
        <v>0</v>
      </c>
      <c r="I20" s="16">
        <f t="shared" si="1"/>
        <v>-300</v>
      </c>
    </row>
    <row r="21" spans="1:9" s="21" customFormat="1" ht="19.5" thickBot="1" x14ac:dyDescent="0.25">
      <c r="A21" s="22" t="s">
        <v>3</v>
      </c>
      <c r="B21" s="20"/>
      <c r="C21" s="20"/>
      <c r="D21" s="11">
        <f>D20/D7*100</f>
        <v>0</v>
      </c>
      <c r="E21" s="47">
        <f t="shared" ref="E21:F21" si="9">E20/E7*100</f>
        <v>5.6199891684824754E-2</v>
      </c>
      <c r="F21" s="47">
        <f t="shared" si="9"/>
        <v>0</v>
      </c>
      <c r="G21" s="11"/>
      <c r="H21" s="11"/>
      <c r="I21" s="16"/>
    </row>
    <row r="22" spans="1:9" s="21" customFormat="1" ht="19.5" thickBot="1" x14ac:dyDescent="0.25">
      <c r="A22" s="22" t="s">
        <v>18</v>
      </c>
      <c r="B22" s="22" t="s">
        <v>5</v>
      </c>
      <c r="C22" s="22" t="s">
        <v>19</v>
      </c>
      <c r="D22" s="11">
        <v>1375.096</v>
      </c>
      <c r="E22" s="47">
        <v>4588.7049999999999</v>
      </c>
      <c r="F22" s="47">
        <v>4579.0730000000003</v>
      </c>
      <c r="G22" s="11">
        <f t="shared" si="3"/>
        <v>333.00024143768871</v>
      </c>
      <c r="H22" s="11">
        <f t="shared" si="0"/>
        <v>99.790093283399145</v>
      </c>
      <c r="I22" s="16">
        <f t="shared" si="1"/>
        <v>-9.6319999999996071</v>
      </c>
    </row>
    <row r="23" spans="1:9" s="21" customFormat="1" ht="19.5" thickBot="1" x14ac:dyDescent="0.25">
      <c r="A23" s="22" t="s">
        <v>3</v>
      </c>
      <c r="B23" s="20"/>
      <c r="C23" s="20"/>
      <c r="D23" s="11">
        <f>D22/D7*100</f>
        <v>0.30692106675189923</v>
      </c>
      <c r="E23" s="47">
        <f t="shared" ref="E23:F23" si="10">E22/E7*100</f>
        <v>0.85961574657871265</v>
      </c>
      <c r="F23" s="47">
        <f t="shared" si="10"/>
        <v>0.86207165151598808</v>
      </c>
      <c r="G23" s="15"/>
      <c r="H23" s="15"/>
      <c r="I23" s="10"/>
    </row>
    <row r="24" spans="1:9" s="21" customFormat="1" ht="19.5" thickBot="1" x14ac:dyDescent="0.25">
      <c r="A24" s="34" t="s">
        <v>57</v>
      </c>
      <c r="B24" s="34" t="s">
        <v>58</v>
      </c>
      <c r="C24" s="34" t="s">
        <v>56</v>
      </c>
      <c r="D24" s="33">
        <f>D25</f>
        <v>612.4</v>
      </c>
      <c r="E24" s="33">
        <f>E25</f>
        <v>611.6</v>
      </c>
      <c r="F24" s="33">
        <f>F25</f>
        <v>611.6</v>
      </c>
      <c r="G24" s="35">
        <v>0</v>
      </c>
      <c r="H24" s="35">
        <f t="shared" si="0"/>
        <v>100</v>
      </c>
      <c r="I24" s="33">
        <f t="shared" si="1"/>
        <v>0</v>
      </c>
    </row>
    <row r="25" spans="1:9" s="21" customFormat="1" ht="38.25" thickBot="1" x14ac:dyDescent="0.25">
      <c r="A25" s="23" t="s">
        <v>20</v>
      </c>
      <c r="B25" s="22" t="s">
        <v>6</v>
      </c>
      <c r="C25" s="22" t="s">
        <v>8</v>
      </c>
      <c r="D25" s="11">
        <v>612.4</v>
      </c>
      <c r="E25" s="47">
        <v>611.6</v>
      </c>
      <c r="F25" s="47">
        <v>611.6</v>
      </c>
      <c r="G25" s="11">
        <v>0</v>
      </c>
      <c r="H25" s="11">
        <f t="shared" si="0"/>
        <v>100</v>
      </c>
      <c r="I25" s="16">
        <f t="shared" si="1"/>
        <v>0</v>
      </c>
    </row>
    <row r="26" spans="1:9" s="21" customFormat="1" ht="19.5" thickBot="1" x14ac:dyDescent="0.25">
      <c r="A26" s="22" t="s">
        <v>3</v>
      </c>
      <c r="B26" s="20"/>
      <c r="C26" s="20"/>
      <c r="D26" s="11">
        <f>D25/D7*100</f>
        <v>0.13668751947417712</v>
      </c>
      <c r="E26" s="47">
        <f t="shared" ref="E26:F26" si="11">E25/E7*100</f>
        <v>0.11457284584812941</v>
      </c>
      <c r="F26" s="47">
        <f t="shared" si="11"/>
        <v>0.11514186868546937</v>
      </c>
      <c r="G26" s="15"/>
      <c r="H26" s="15"/>
      <c r="I26" s="10"/>
    </row>
    <row r="27" spans="1:9" s="21" customFormat="1" ht="38.25" thickBot="1" x14ac:dyDescent="0.25">
      <c r="A27" s="36" t="s">
        <v>59</v>
      </c>
      <c r="B27" s="34" t="s">
        <v>60</v>
      </c>
      <c r="C27" s="34" t="s">
        <v>56</v>
      </c>
      <c r="D27" s="33">
        <f t="shared" ref="D27:F27" si="12">D28</f>
        <v>1621.23</v>
      </c>
      <c r="E27" s="33">
        <f t="shared" si="12"/>
        <v>4063</v>
      </c>
      <c r="F27" s="33">
        <f t="shared" si="12"/>
        <v>4039.7150000000001</v>
      </c>
      <c r="G27" s="35">
        <f t="shared" si="3"/>
        <v>249.17593432147197</v>
      </c>
      <c r="H27" s="35">
        <f t="shared" si="0"/>
        <v>99.426901304454844</v>
      </c>
      <c r="I27" s="33">
        <f t="shared" si="1"/>
        <v>-23.284999999999854</v>
      </c>
    </row>
    <row r="28" spans="1:9" s="21" customFormat="1" ht="75.75" thickBot="1" x14ac:dyDescent="0.25">
      <c r="A28" s="23" t="s">
        <v>21</v>
      </c>
      <c r="B28" s="22" t="s">
        <v>8</v>
      </c>
      <c r="C28" s="22" t="s">
        <v>22</v>
      </c>
      <c r="D28" s="11">
        <v>1621.23</v>
      </c>
      <c r="E28" s="47">
        <v>4063</v>
      </c>
      <c r="F28" s="47">
        <v>4039.7150000000001</v>
      </c>
      <c r="G28" s="11">
        <f>F28/D28*100</f>
        <v>249.17593432147197</v>
      </c>
      <c r="H28" s="11">
        <f t="shared" si="0"/>
        <v>99.426901304454844</v>
      </c>
      <c r="I28" s="16">
        <f t="shared" si="1"/>
        <v>-23.284999999999854</v>
      </c>
    </row>
    <row r="29" spans="1:9" s="21" customFormat="1" ht="19.5" thickBot="1" x14ac:dyDescent="0.25">
      <c r="A29" s="22" t="s">
        <v>3</v>
      </c>
      <c r="B29" s="20"/>
      <c r="C29" s="20"/>
      <c r="D29" s="11">
        <f>D28/D7*100</f>
        <v>0.36185811103383442</v>
      </c>
      <c r="E29" s="47">
        <f t="shared" ref="E29:F29" si="13">E28/E7*100</f>
        <v>0.76113386638480995</v>
      </c>
      <c r="F29" s="47">
        <f t="shared" si="13"/>
        <v>0.76053030421308188</v>
      </c>
      <c r="G29" s="15"/>
      <c r="H29" s="15"/>
      <c r="I29" s="10"/>
    </row>
    <row r="30" spans="1:9" s="21" customFormat="1" ht="19.5" thickBot="1" x14ac:dyDescent="0.25">
      <c r="A30" s="34" t="s">
        <v>61</v>
      </c>
      <c r="B30" s="34" t="s">
        <v>62</v>
      </c>
      <c r="C30" s="34" t="s">
        <v>56</v>
      </c>
      <c r="D30" s="33">
        <f>D31+D37+D33+D35</f>
        <v>4731.7719999999999</v>
      </c>
      <c r="E30" s="33">
        <f>E31+E37+E33+E35</f>
        <v>5045.5999999999995</v>
      </c>
      <c r="F30" s="33">
        <f t="shared" ref="F30:I30" si="14">F31+F37+F33+F35</f>
        <v>4928.8780000000006</v>
      </c>
      <c r="G30" s="33">
        <f>F30/D30*100</f>
        <v>104.16558532406044</v>
      </c>
      <c r="H30" s="33">
        <f>F30/E30*100</f>
        <v>97.68665768194073</v>
      </c>
      <c r="I30" s="33">
        <f t="shared" si="14"/>
        <v>-116.72199999999994</v>
      </c>
    </row>
    <row r="31" spans="1:9" s="21" customFormat="1" ht="19.5" thickBot="1" x14ac:dyDescent="0.25">
      <c r="A31" s="22" t="s">
        <v>23</v>
      </c>
      <c r="B31" s="22" t="s">
        <v>10</v>
      </c>
      <c r="C31" s="22" t="s">
        <v>24</v>
      </c>
      <c r="D31" s="11">
        <v>162.47200000000001</v>
      </c>
      <c r="E31" s="47">
        <v>100</v>
      </c>
      <c r="F31" s="47">
        <v>100</v>
      </c>
      <c r="G31" s="16">
        <v>0</v>
      </c>
      <c r="H31" s="16">
        <f t="shared" ref="H31:H37" si="15">F31/E31*100</f>
        <v>100</v>
      </c>
      <c r="I31" s="16">
        <f t="shared" si="1"/>
        <v>0</v>
      </c>
    </row>
    <row r="32" spans="1:9" s="21" customFormat="1" ht="19.5" thickBot="1" x14ac:dyDescent="0.25">
      <c r="A32" s="22" t="s">
        <v>3</v>
      </c>
      <c r="B32" s="20"/>
      <c r="C32" s="20"/>
      <c r="D32" s="11">
        <f>D31/D7*100</f>
        <v>3.6263707811901552E-2</v>
      </c>
      <c r="E32" s="47">
        <f>E31/E7*100</f>
        <v>1.8733297228274919E-2</v>
      </c>
      <c r="F32" s="47">
        <f>F31/F7*100</f>
        <v>1.8826335625485507E-2</v>
      </c>
      <c r="G32" s="16"/>
      <c r="H32" s="16"/>
      <c r="I32" s="16"/>
    </row>
    <row r="33" spans="1:9" s="21" customFormat="1" ht="19.5" thickBot="1" x14ac:dyDescent="0.25">
      <c r="A33" s="24" t="s">
        <v>49</v>
      </c>
      <c r="B33" s="24" t="s">
        <v>10</v>
      </c>
      <c r="C33" s="24" t="s">
        <v>32</v>
      </c>
      <c r="D33" s="11">
        <v>3605.3989999999999</v>
      </c>
      <c r="E33" s="11">
        <v>3512.9</v>
      </c>
      <c r="F33" s="11">
        <v>3512.9</v>
      </c>
      <c r="G33" s="16">
        <v>0</v>
      </c>
      <c r="H33" s="16">
        <f t="shared" si="15"/>
        <v>100</v>
      </c>
      <c r="I33" s="11">
        <f>F33-E33</f>
        <v>0</v>
      </c>
    </row>
    <row r="34" spans="1:9" s="21" customFormat="1" ht="19.5" thickBot="1" x14ac:dyDescent="0.25">
      <c r="A34" s="24" t="s">
        <v>3</v>
      </c>
      <c r="B34" s="24"/>
      <c r="C34" s="24"/>
      <c r="D34" s="11">
        <v>0</v>
      </c>
      <c r="E34" s="11">
        <v>6.7694524240559856E-2</v>
      </c>
      <c r="F34" s="11">
        <v>0</v>
      </c>
      <c r="G34" s="16"/>
      <c r="H34" s="16"/>
      <c r="I34" s="11"/>
    </row>
    <row r="35" spans="1:9" s="21" customFormat="1" ht="19.5" thickBot="1" x14ac:dyDescent="0.25">
      <c r="A35" s="24" t="s">
        <v>52</v>
      </c>
      <c r="B35" s="24" t="s">
        <v>10</v>
      </c>
      <c r="C35" s="24" t="s">
        <v>22</v>
      </c>
      <c r="D35" s="11">
        <v>276.2</v>
      </c>
      <c r="E35" s="11">
        <v>113.2</v>
      </c>
      <c r="F35" s="11">
        <v>0</v>
      </c>
      <c r="G35" s="16">
        <v>0</v>
      </c>
      <c r="H35" s="16">
        <f t="shared" si="15"/>
        <v>0</v>
      </c>
      <c r="I35" s="11">
        <f>F35-E35</f>
        <v>-113.2</v>
      </c>
    </row>
    <row r="36" spans="1:9" s="21" customFormat="1" ht="19.5" thickBot="1" x14ac:dyDescent="0.25">
      <c r="A36" s="24" t="s">
        <v>3</v>
      </c>
      <c r="B36" s="24"/>
      <c r="C36" s="24"/>
      <c r="D36" s="11">
        <v>0</v>
      </c>
      <c r="E36" s="11">
        <v>6.7694524240559856E-2</v>
      </c>
      <c r="F36" s="11">
        <v>0</v>
      </c>
      <c r="G36" s="10"/>
      <c r="H36" s="10"/>
      <c r="I36" s="15"/>
    </row>
    <row r="37" spans="1:9" s="21" customFormat="1" ht="38.25" thickBot="1" x14ac:dyDescent="0.25">
      <c r="A37" s="23" t="s">
        <v>25</v>
      </c>
      <c r="B37" s="22" t="s">
        <v>10</v>
      </c>
      <c r="C37" s="22" t="s">
        <v>26</v>
      </c>
      <c r="D37" s="11">
        <v>687.70100000000002</v>
      </c>
      <c r="E37" s="47">
        <v>1319.5</v>
      </c>
      <c r="F37" s="47">
        <v>1315.9780000000001</v>
      </c>
      <c r="G37" s="16">
        <f t="shared" ref="G37" si="16">F37/D37*100</f>
        <v>191.35903539474276</v>
      </c>
      <c r="H37" s="16">
        <f t="shared" si="15"/>
        <v>99.733080712391057</v>
      </c>
      <c r="I37" s="16">
        <f t="shared" si="1"/>
        <v>-3.5219999999999345</v>
      </c>
    </row>
    <row r="38" spans="1:9" s="21" customFormat="1" ht="19.5" thickBot="1" x14ac:dyDescent="0.25">
      <c r="A38" s="22" t="s">
        <v>3</v>
      </c>
      <c r="B38" s="20"/>
      <c r="C38" s="20"/>
      <c r="D38" s="11">
        <f>D37/D7*100</f>
        <v>0.1534946829358444</v>
      </c>
      <c r="E38" s="47">
        <f>E37/E7*100</f>
        <v>0.24718585692708755</v>
      </c>
      <c r="F38" s="47">
        <f>F37/F7*100</f>
        <v>0.2477504350375517</v>
      </c>
      <c r="G38" s="11"/>
      <c r="H38" s="11"/>
      <c r="I38" s="16">
        <v>0</v>
      </c>
    </row>
    <row r="39" spans="1:9" s="21" customFormat="1" ht="19.5" thickBot="1" x14ac:dyDescent="0.25">
      <c r="A39" s="37" t="s">
        <v>50</v>
      </c>
      <c r="B39" s="38" t="s">
        <v>24</v>
      </c>
      <c r="C39" s="34" t="s">
        <v>56</v>
      </c>
      <c r="D39" s="39">
        <f t="shared" ref="D39:F39" si="17">D40+D42</f>
        <v>2352.221</v>
      </c>
      <c r="E39" s="35">
        <f t="shared" si="17"/>
        <v>500</v>
      </c>
      <c r="F39" s="35">
        <f t="shared" si="17"/>
        <v>500</v>
      </c>
      <c r="G39" s="39">
        <v>0</v>
      </c>
      <c r="H39" s="39">
        <f>F39/E39*100</f>
        <v>100</v>
      </c>
      <c r="I39" s="40">
        <f>F39-E39</f>
        <v>0</v>
      </c>
    </row>
    <row r="40" spans="1:9" s="21" customFormat="1" ht="19.5" thickBot="1" x14ac:dyDescent="0.25">
      <c r="A40" s="24" t="s">
        <v>51</v>
      </c>
      <c r="B40" s="25" t="s">
        <v>24</v>
      </c>
      <c r="C40" s="25" t="s">
        <v>5</v>
      </c>
      <c r="D40" s="11">
        <v>185.27799999999999</v>
      </c>
      <c r="E40" s="49">
        <v>500</v>
      </c>
      <c r="F40" s="11">
        <v>500</v>
      </c>
      <c r="G40" s="11">
        <v>0</v>
      </c>
      <c r="H40" s="11">
        <v>0</v>
      </c>
      <c r="I40" s="16">
        <f t="shared" si="1"/>
        <v>0</v>
      </c>
    </row>
    <row r="41" spans="1:9" s="21" customFormat="1" ht="19.5" thickBot="1" x14ac:dyDescent="0.25">
      <c r="A41" s="26" t="s">
        <v>3</v>
      </c>
      <c r="B41" s="24"/>
      <c r="C41" s="27"/>
      <c r="D41" s="11"/>
      <c r="E41" s="47">
        <f>E40/D7*100</f>
        <v>0.11159986893711393</v>
      </c>
      <c r="F41" s="11"/>
      <c r="G41" s="11"/>
      <c r="H41" s="11"/>
      <c r="I41" s="16"/>
    </row>
    <row r="42" spans="1:9" s="21" customFormat="1" ht="19.5" thickBot="1" x14ac:dyDescent="0.25">
      <c r="A42" s="24" t="s">
        <v>47</v>
      </c>
      <c r="B42" s="25" t="s">
        <v>24</v>
      </c>
      <c r="C42" s="25" t="s">
        <v>6</v>
      </c>
      <c r="D42" s="11">
        <v>2166.9430000000002</v>
      </c>
      <c r="E42" s="49">
        <v>0</v>
      </c>
      <c r="F42" s="11">
        <v>0</v>
      </c>
      <c r="G42" s="11">
        <v>0</v>
      </c>
      <c r="H42" s="11" t="e">
        <f>F42/E42*100</f>
        <v>#DIV/0!</v>
      </c>
      <c r="I42" s="16">
        <f t="shared" si="1"/>
        <v>0</v>
      </c>
    </row>
    <row r="43" spans="1:9" s="21" customFormat="1" ht="19.5" thickBot="1" x14ac:dyDescent="0.25">
      <c r="A43" s="26" t="s">
        <v>3</v>
      </c>
      <c r="B43" s="24"/>
      <c r="C43" s="27"/>
      <c r="D43" s="11">
        <f>D42/D7*100</f>
        <v>0.48366110958839303</v>
      </c>
      <c r="E43" s="47">
        <f>E42/E7*100</f>
        <v>0</v>
      </c>
      <c r="F43" s="47">
        <f>F42/F7*100</f>
        <v>0</v>
      </c>
      <c r="G43" s="15"/>
      <c r="H43" s="15"/>
      <c r="I43" s="10"/>
    </row>
    <row r="44" spans="1:9" s="21" customFormat="1" ht="19.5" thickBot="1" x14ac:dyDescent="0.25">
      <c r="A44" s="24"/>
      <c r="B44" s="24"/>
      <c r="C44" s="24"/>
      <c r="D44" s="11"/>
      <c r="E44" s="11"/>
      <c r="F44" s="11"/>
      <c r="G44" s="15"/>
      <c r="H44" s="15"/>
      <c r="I44" s="10"/>
    </row>
    <row r="45" spans="1:9" s="21" customFormat="1" ht="19.5" thickBot="1" x14ac:dyDescent="0.25">
      <c r="A45" s="34" t="s">
        <v>63</v>
      </c>
      <c r="B45" s="34" t="s">
        <v>64</v>
      </c>
      <c r="C45" s="34" t="s">
        <v>56</v>
      </c>
      <c r="D45" s="33">
        <f>D46+D48+D51+D53</f>
        <v>316328.46999999997</v>
      </c>
      <c r="E45" s="33">
        <f>E46+E48+E51+E53+E50</f>
        <v>338150.17400000006</v>
      </c>
      <c r="F45" s="33">
        <f>F46+F48+F51+F53+F50</f>
        <v>336945.33799999999</v>
      </c>
      <c r="G45" s="35">
        <f>F45/D45*100</f>
        <v>106.51755057013996</v>
      </c>
      <c r="H45" s="35">
        <f>F45/E45*100</f>
        <v>99.643697950603425</v>
      </c>
      <c r="I45" s="33">
        <f>F45-E45</f>
        <v>-1204.8360000000685</v>
      </c>
    </row>
    <row r="46" spans="1:9" s="21" customFormat="1" ht="19.5" thickBot="1" x14ac:dyDescent="0.25">
      <c r="A46" s="26" t="s">
        <v>27</v>
      </c>
      <c r="B46" s="26" t="s">
        <v>14</v>
      </c>
      <c r="C46" s="26" t="s">
        <v>5</v>
      </c>
      <c r="D46" s="28">
        <v>76117.645000000004</v>
      </c>
      <c r="E46" s="28">
        <v>82264.3</v>
      </c>
      <c r="F46" s="28">
        <v>81935.563999999998</v>
      </c>
      <c r="G46" s="11">
        <f t="shared" ref="G46:G49" si="18">F46/D46*100</f>
        <v>107.6433250135366</v>
      </c>
      <c r="H46" s="11">
        <f>F46/E46*100</f>
        <v>99.600390448833821</v>
      </c>
      <c r="I46" s="16">
        <f>F46-E46</f>
        <v>-328.73600000000442</v>
      </c>
    </row>
    <row r="47" spans="1:9" s="21" customFormat="1" ht="19.5" thickBot="1" x14ac:dyDescent="0.25">
      <c r="A47" s="26" t="s">
        <v>3</v>
      </c>
      <c r="B47" s="26"/>
      <c r="C47" s="29"/>
      <c r="D47" s="11">
        <f>D46/D7*100</f>
        <v>16.989438411603533</v>
      </c>
      <c r="E47" s="47">
        <f>E46/E7*100</f>
        <v>15.410815831759765</v>
      </c>
      <c r="F47" s="47">
        <f>F46/F7*100</f>
        <v>15.425464275274479</v>
      </c>
      <c r="G47" s="11">
        <f>F47/D47*100</f>
        <v>90.794432997497537</v>
      </c>
      <c r="H47" s="11">
        <f t="shared" ref="H47:H50" si="19">F47/E47*100</f>
        <v>100.09505300481578</v>
      </c>
      <c r="I47" s="10"/>
    </row>
    <row r="48" spans="1:9" s="21" customFormat="1" ht="19.5" thickBot="1" x14ac:dyDescent="0.25">
      <c r="A48" s="30" t="s">
        <v>28</v>
      </c>
      <c r="B48" s="22" t="s">
        <v>14</v>
      </c>
      <c r="C48" s="22" t="s">
        <v>6</v>
      </c>
      <c r="D48" s="11">
        <v>228336.02</v>
      </c>
      <c r="E48" s="47">
        <v>216598.39999999999</v>
      </c>
      <c r="F48" s="47">
        <v>216097.77600000001</v>
      </c>
      <c r="G48" s="11">
        <f t="shared" si="18"/>
        <v>94.640248174598128</v>
      </c>
      <c r="H48" s="11">
        <f t="shared" si="19"/>
        <v>99.768869945484369</v>
      </c>
      <c r="I48" s="16">
        <f>F48-E48</f>
        <v>-500.62399999998161</v>
      </c>
    </row>
    <row r="49" spans="1:9" s="21" customFormat="1" ht="19.5" thickBot="1" x14ac:dyDescent="0.25">
      <c r="A49" s="30" t="s">
        <v>3</v>
      </c>
      <c r="B49" s="20"/>
      <c r="C49" s="20"/>
      <c r="D49" s="11">
        <f>D48/D7*100</f>
        <v>50.96453981124445</v>
      </c>
      <c r="E49" s="47">
        <f>E48/E7*100</f>
        <v>40.576022063687823</v>
      </c>
      <c r="F49" s="47">
        <f>F48/F7*100</f>
        <v>40.68329258896987</v>
      </c>
      <c r="G49" s="11">
        <f t="shared" si="18"/>
        <v>79.82666524537872</v>
      </c>
      <c r="H49" s="11">
        <f t="shared" si="19"/>
        <v>100.26436925017855</v>
      </c>
      <c r="I49" s="16"/>
    </row>
    <row r="50" spans="1:9" s="21" customFormat="1" ht="19.5" thickBot="1" x14ac:dyDescent="0.25">
      <c r="A50" s="53" t="s">
        <v>78</v>
      </c>
      <c r="B50" s="54" t="s">
        <v>14</v>
      </c>
      <c r="C50" s="54" t="s">
        <v>8</v>
      </c>
      <c r="D50" s="11">
        <v>0</v>
      </c>
      <c r="E50" s="11">
        <v>27164.400000000001</v>
      </c>
      <c r="F50" s="11">
        <v>26921.925999999999</v>
      </c>
      <c r="G50" s="11">
        <v>0</v>
      </c>
      <c r="H50" s="11">
        <f t="shared" si="19"/>
        <v>99.107383192708099</v>
      </c>
      <c r="I50" s="11">
        <f>F50-E50</f>
        <v>-242.47400000000198</v>
      </c>
    </row>
    <row r="51" spans="1:9" s="21" customFormat="1" ht="24.75" customHeight="1" thickBot="1" x14ac:dyDescent="0.25">
      <c r="A51" s="23" t="s">
        <v>29</v>
      </c>
      <c r="B51" s="22" t="s">
        <v>14</v>
      </c>
      <c r="C51" s="22" t="s">
        <v>14</v>
      </c>
      <c r="D51" s="11">
        <v>905.52</v>
      </c>
      <c r="E51" s="47">
        <v>1087.325</v>
      </c>
      <c r="F51" s="48">
        <v>1081.0239999999999</v>
      </c>
      <c r="G51" s="11">
        <v>0</v>
      </c>
      <c r="H51" s="11">
        <f t="shared" si="0"/>
        <v>99.420504448991778</v>
      </c>
      <c r="I51" s="16">
        <f t="shared" si="1"/>
        <v>-6.3010000000001583</v>
      </c>
    </row>
    <row r="52" spans="1:9" s="21" customFormat="1" ht="19.5" thickBot="1" x14ac:dyDescent="0.25">
      <c r="A52" s="30" t="s">
        <v>3</v>
      </c>
      <c r="B52" s="20"/>
      <c r="C52" s="20"/>
      <c r="D52" s="11">
        <f>D51/D7*100</f>
        <v>0.20211182663987079</v>
      </c>
      <c r="E52" s="47">
        <f>E51/E7*100</f>
        <v>0.20369182408734027</v>
      </c>
      <c r="F52" s="47">
        <f>F51/F7*100</f>
        <v>0.20351720643204843</v>
      </c>
      <c r="G52" s="11"/>
      <c r="H52" s="11"/>
      <c r="I52" s="16"/>
    </row>
    <row r="53" spans="1:9" s="21" customFormat="1" ht="19.5" thickBot="1" x14ac:dyDescent="0.25">
      <c r="A53" s="30" t="s">
        <v>30</v>
      </c>
      <c r="B53" s="22" t="s">
        <v>14</v>
      </c>
      <c r="C53" s="22" t="s">
        <v>22</v>
      </c>
      <c r="D53" s="11">
        <v>10969.285</v>
      </c>
      <c r="E53" s="47">
        <v>11035.749</v>
      </c>
      <c r="F53" s="47">
        <v>10909.048000000001</v>
      </c>
      <c r="G53" s="11">
        <f t="shared" si="3"/>
        <v>99.450857553614497</v>
      </c>
      <c r="H53" s="11">
        <f t="shared" si="0"/>
        <v>98.851903935111253</v>
      </c>
      <c r="I53" s="16">
        <f t="shared" si="1"/>
        <v>-126.70099999999911</v>
      </c>
    </row>
    <row r="54" spans="1:9" s="21" customFormat="1" ht="19.5" thickBot="1" x14ac:dyDescent="0.25">
      <c r="A54" s="30" t="s">
        <v>3</v>
      </c>
      <c r="B54" s="20"/>
      <c r="C54" s="20"/>
      <c r="D54" s="11">
        <f>D53/D7*100</f>
        <v>2.4483415366676997</v>
      </c>
      <c r="E54" s="47">
        <f>E53/E7*100</f>
        <v>2.067359661536377</v>
      </c>
      <c r="F54" s="47">
        <f>F53/F7*100</f>
        <v>2.0537739900253147</v>
      </c>
      <c r="G54" s="15"/>
      <c r="H54" s="15"/>
      <c r="I54" s="10"/>
    </row>
    <row r="55" spans="1:9" s="21" customFormat="1" ht="19.5" thickBot="1" x14ac:dyDescent="0.25">
      <c r="A55" s="41" t="s">
        <v>65</v>
      </c>
      <c r="B55" s="42" t="s">
        <v>66</v>
      </c>
      <c r="C55" s="42" t="s">
        <v>56</v>
      </c>
      <c r="D55" s="35">
        <f t="shared" ref="D55:F55" si="20">D56+D58+D60</f>
        <v>40482.605000000003</v>
      </c>
      <c r="E55" s="35">
        <f t="shared" si="20"/>
        <v>83170.399999999994</v>
      </c>
      <c r="F55" s="35">
        <f t="shared" si="20"/>
        <v>83034.588000000003</v>
      </c>
      <c r="G55" s="35">
        <f t="shared" si="3"/>
        <v>205.11177084577437</v>
      </c>
      <c r="H55" s="35">
        <f t="shared" si="0"/>
        <v>99.836706328212927</v>
      </c>
      <c r="I55" s="35">
        <f t="shared" si="1"/>
        <v>-135.8119999999908</v>
      </c>
    </row>
    <row r="56" spans="1:9" s="21" customFormat="1" ht="19.5" thickBot="1" x14ac:dyDescent="0.25">
      <c r="A56" s="30" t="s">
        <v>31</v>
      </c>
      <c r="B56" s="22" t="s">
        <v>32</v>
      </c>
      <c r="C56" s="22" t="s">
        <v>5</v>
      </c>
      <c r="D56" s="11">
        <v>27364.383000000002</v>
      </c>
      <c r="E56" s="47">
        <v>67850.2</v>
      </c>
      <c r="F56" s="47">
        <v>67735.271999999997</v>
      </c>
      <c r="G56" s="11">
        <f t="shared" si="3"/>
        <v>247.53078481616043</v>
      </c>
      <c r="H56" s="11">
        <f t="shared" si="0"/>
        <v>99.830615090301862</v>
      </c>
      <c r="I56" s="16">
        <f t="shared" si="1"/>
        <v>-114.92799999999988</v>
      </c>
    </row>
    <row r="57" spans="1:9" s="21" customFormat="1" ht="19.5" thickBot="1" x14ac:dyDescent="0.25">
      <c r="A57" s="30" t="s">
        <v>3</v>
      </c>
      <c r="B57" s="20"/>
      <c r="C57" s="20"/>
      <c r="D57" s="11">
        <f>D56/D7*100</f>
        <v>6.1077231126899774</v>
      </c>
      <c r="E57" s="47">
        <f>E56/E7*100</f>
        <v>12.710579635978988</v>
      </c>
      <c r="F57" s="47">
        <f>F56/F7*100</f>
        <v>12.752069643555508</v>
      </c>
      <c r="G57" s="11"/>
      <c r="H57" s="11"/>
      <c r="I57" s="16"/>
    </row>
    <row r="58" spans="1:9" s="21" customFormat="1" ht="19.5" thickBot="1" x14ac:dyDescent="0.25">
      <c r="A58" s="30" t="s">
        <v>33</v>
      </c>
      <c r="B58" s="22" t="s">
        <v>32</v>
      </c>
      <c r="C58" s="22" t="s">
        <v>6</v>
      </c>
      <c r="D58" s="11">
        <v>0</v>
      </c>
      <c r="E58" s="47">
        <v>0</v>
      </c>
      <c r="F58" s="47">
        <v>0</v>
      </c>
      <c r="G58" s="11">
        <v>0</v>
      </c>
      <c r="H58" s="11">
        <v>0</v>
      </c>
      <c r="I58" s="16">
        <f t="shared" si="1"/>
        <v>0</v>
      </c>
    </row>
    <row r="59" spans="1:9" s="21" customFormat="1" ht="19.5" thickBot="1" x14ac:dyDescent="0.25">
      <c r="A59" s="30" t="s">
        <v>3</v>
      </c>
      <c r="B59" s="20"/>
      <c r="C59" s="20"/>
      <c r="D59" s="11">
        <f>D58/D7*100</f>
        <v>0</v>
      </c>
      <c r="E59" s="47">
        <f>E58/E7*100</f>
        <v>0</v>
      </c>
      <c r="F59" s="47">
        <f>F58/F7*100</f>
        <v>0</v>
      </c>
      <c r="G59" s="11"/>
      <c r="H59" s="11"/>
      <c r="I59" s="16"/>
    </row>
    <row r="60" spans="1:9" s="21" customFormat="1" ht="38.25" thickBot="1" x14ac:dyDescent="0.25">
      <c r="A60" s="23" t="s">
        <v>34</v>
      </c>
      <c r="B60" s="22" t="s">
        <v>32</v>
      </c>
      <c r="C60" s="22" t="s">
        <v>10</v>
      </c>
      <c r="D60" s="11">
        <v>13118.222</v>
      </c>
      <c r="E60" s="47">
        <v>15320.2</v>
      </c>
      <c r="F60" s="47">
        <v>15299.316000000001</v>
      </c>
      <c r="G60" s="11">
        <f t="shared" si="3"/>
        <v>116.62644526064585</v>
      </c>
      <c r="H60" s="11">
        <f t="shared" si="0"/>
        <v>99.863683241733142</v>
      </c>
      <c r="I60" s="16">
        <f t="shared" si="1"/>
        <v>-20.884000000000015</v>
      </c>
    </row>
    <row r="61" spans="1:9" s="21" customFormat="1" ht="19.5" thickBot="1" x14ac:dyDescent="0.25">
      <c r="A61" s="30" t="s">
        <v>3</v>
      </c>
      <c r="B61" s="20"/>
      <c r="C61" s="20"/>
      <c r="D61" s="11">
        <f>D60/D7*100</f>
        <v>2.9279837117759291</v>
      </c>
      <c r="E61" s="47">
        <f>E60/E7*100</f>
        <v>2.8699786019661744</v>
      </c>
      <c r="F61" s="47">
        <f>F60/F7*100</f>
        <v>2.8803005785636047</v>
      </c>
      <c r="G61" s="15"/>
      <c r="H61" s="15"/>
      <c r="I61" s="10"/>
    </row>
    <row r="62" spans="1:9" s="21" customFormat="1" ht="19.5" thickBot="1" x14ac:dyDescent="0.25">
      <c r="A62" s="43" t="s">
        <v>67</v>
      </c>
      <c r="B62" s="34" t="s">
        <v>68</v>
      </c>
      <c r="C62" s="34" t="s">
        <v>56</v>
      </c>
      <c r="D62" s="33">
        <f t="shared" ref="D62:E62" si="21">D63+D65+D67+D69</f>
        <v>35108.273000000001</v>
      </c>
      <c r="E62" s="33">
        <f t="shared" si="21"/>
        <v>45154.565999999999</v>
      </c>
      <c r="F62" s="33">
        <f>F63+F65+F67+F69</f>
        <v>44833.334999999999</v>
      </c>
      <c r="G62" s="35">
        <f t="shared" si="3"/>
        <v>127.70020046272283</v>
      </c>
      <c r="H62" s="35">
        <f>F62/E62*100</f>
        <v>99.288596860835725</v>
      </c>
      <c r="I62" s="33">
        <f>F62-E62</f>
        <v>-321.23099999999977</v>
      </c>
    </row>
    <row r="63" spans="1:9" s="21" customFormat="1" ht="19.5" thickBot="1" x14ac:dyDescent="0.25">
      <c r="A63" s="30" t="s">
        <v>35</v>
      </c>
      <c r="B63" s="22" t="s">
        <v>36</v>
      </c>
      <c r="C63" s="22" t="s">
        <v>5</v>
      </c>
      <c r="D63" s="11">
        <v>4512.0330000000004</v>
      </c>
      <c r="E63" s="47">
        <v>5365.6</v>
      </c>
      <c r="F63" s="47">
        <v>5365.5820000000003</v>
      </c>
      <c r="G63" s="11">
        <f t="shared" si="3"/>
        <v>118.91717104019408</v>
      </c>
      <c r="H63" s="11">
        <f t="shared" si="0"/>
        <v>99.999664529595947</v>
      </c>
      <c r="I63" s="16">
        <f t="shared" si="1"/>
        <v>-1.8000000000029104E-2</v>
      </c>
    </row>
    <row r="64" spans="1:9" s="21" customFormat="1" ht="19.5" thickBot="1" x14ac:dyDescent="0.25">
      <c r="A64" s="30" t="s">
        <v>3</v>
      </c>
      <c r="B64" s="20"/>
      <c r="C64" s="20"/>
      <c r="D64" s="11">
        <f>D63/D7*100</f>
        <v>1.007084582879866</v>
      </c>
      <c r="E64" s="47">
        <f>E63/E7*100</f>
        <v>1.0051537960803192</v>
      </c>
      <c r="F64" s="47">
        <f>F63/F7*100</f>
        <v>1.0101424755806379</v>
      </c>
      <c r="G64" s="11"/>
      <c r="H64" s="11"/>
      <c r="I64" s="16"/>
    </row>
    <row r="65" spans="1:9" s="21" customFormat="1" ht="19.5" thickBot="1" x14ac:dyDescent="0.25">
      <c r="A65" s="30" t="s">
        <v>37</v>
      </c>
      <c r="B65" s="22" t="s">
        <v>36</v>
      </c>
      <c r="C65" s="22" t="s">
        <v>8</v>
      </c>
      <c r="D65" s="11">
        <v>4456.96</v>
      </c>
      <c r="E65" s="47">
        <v>5952.7110000000002</v>
      </c>
      <c r="F65" s="47">
        <v>5952.1610000000001</v>
      </c>
      <c r="G65" s="11">
        <v>0</v>
      </c>
      <c r="H65" s="11">
        <f t="shared" si="0"/>
        <v>99.990760512311113</v>
      </c>
      <c r="I65" s="16">
        <f t="shared" si="1"/>
        <v>-0.5500000000001819</v>
      </c>
    </row>
    <row r="66" spans="1:9" s="21" customFormat="1" ht="19.5" thickBot="1" x14ac:dyDescent="0.25">
      <c r="A66" s="30" t="s">
        <v>3</v>
      </c>
      <c r="B66" s="20"/>
      <c r="C66" s="20"/>
      <c r="D66" s="11">
        <f>D65/D7*100</f>
        <v>0.99479230371591865</v>
      </c>
      <c r="E66" s="47">
        <f>E65/E7*100</f>
        <v>1.1151390447702163</v>
      </c>
      <c r="F66" s="47">
        <f>F65/F7*100</f>
        <v>1.1205738068292546</v>
      </c>
      <c r="G66" s="11"/>
      <c r="H66" s="11"/>
      <c r="I66" s="16"/>
    </row>
    <row r="67" spans="1:9" s="21" customFormat="1" ht="19.5" thickBot="1" x14ac:dyDescent="0.25">
      <c r="A67" s="30" t="s">
        <v>38</v>
      </c>
      <c r="B67" s="22" t="s">
        <v>36</v>
      </c>
      <c r="C67" s="22" t="s">
        <v>10</v>
      </c>
      <c r="D67" s="11">
        <v>25793.352999999999</v>
      </c>
      <c r="E67" s="47">
        <v>33490.254999999997</v>
      </c>
      <c r="F67" s="47">
        <v>33170.728999999999</v>
      </c>
      <c r="G67" s="11">
        <f t="shared" si="3"/>
        <v>128.60184947649108</v>
      </c>
      <c r="H67" s="11">
        <f t="shared" si="0"/>
        <v>99.045913505286848</v>
      </c>
      <c r="I67" s="16">
        <f t="shared" si="1"/>
        <v>-319.52599999999802</v>
      </c>
    </row>
    <row r="68" spans="1:9" s="21" customFormat="1" ht="19.5" thickBot="1" x14ac:dyDescent="0.25">
      <c r="A68" s="30" t="s">
        <v>3</v>
      </c>
      <c r="B68" s="20"/>
      <c r="C68" s="20"/>
      <c r="D68" s="11">
        <f>D67/D7*100</f>
        <v>5.7570696284974288</v>
      </c>
      <c r="E68" s="47">
        <f>E67/E7*100</f>
        <v>6.2738290116572015</v>
      </c>
      <c r="F68" s="47">
        <f>F67/F7*100</f>
        <v>6.2448327709602527</v>
      </c>
      <c r="G68" s="11"/>
      <c r="H68" s="11"/>
      <c r="I68" s="16"/>
    </row>
    <row r="69" spans="1:9" s="21" customFormat="1" ht="38.25" thickBot="1" x14ac:dyDescent="0.25">
      <c r="A69" s="23" t="s">
        <v>39</v>
      </c>
      <c r="B69" s="22" t="s">
        <v>36</v>
      </c>
      <c r="C69" s="22" t="s">
        <v>12</v>
      </c>
      <c r="D69" s="11">
        <v>345.92700000000002</v>
      </c>
      <c r="E69" s="47">
        <v>346</v>
      </c>
      <c r="F69" s="47">
        <v>344.863</v>
      </c>
      <c r="G69" s="11">
        <f t="shared" si="3"/>
        <v>99.69242065522495</v>
      </c>
      <c r="H69" s="11">
        <f t="shared" si="0"/>
        <v>99.671387283236996</v>
      </c>
      <c r="I69" s="16">
        <f t="shared" si="1"/>
        <v>-1.1370000000000005</v>
      </c>
    </row>
    <row r="70" spans="1:9" s="21" customFormat="1" ht="19.5" thickBot="1" x14ac:dyDescent="0.25">
      <c r="A70" s="30" t="s">
        <v>3</v>
      </c>
      <c r="B70" s="20"/>
      <c r="C70" s="20"/>
      <c r="D70" s="11">
        <f>D69/D7*100</f>
        <v>7.7210815723618029E-2</v>
      </c>
      <c r="E70" s="47">
        <f>E69/E7*100</f>
        <v>6.4817208409831226E-2</v>
      </c>
      <c r="F70" s="47">
        <f>F69/F7*100</f>
        <v>6.4925065828118078E-2</v>
      </c>
      <c r="G70" s="15"/>
      <c r="H70" s="15"/>
      <c r="I70" s="10"/>
    </row>
    <row r="71" spans="1:9" s="21" customFormat="1" ht="19.5" thickBot="1" x14ac:dyDescent="0.25">
      <c r="A71" s="43" t="s">
        <v>69</v>
      </c>
      <c r="B71" s="34" t="s">
        <v>70</v>
      </c>
      <c r="C71" s="34" t="s">
        <v>56</v>
      </c>
      <c r="D71" s="33">
        <f t="shared" ref="D71:F71" si="22">D72</f>
        <v>199.82499999999999</v>
      </c>
      <c r="E71" s="33">
        <f t="shared" si="22"/>
        <v>319.89999999999998</v>
      </c>
      <c r="F71" s="33">
        <f t="shared" si="22"/>
        <v>319.839</v>
      </c>
      <c r="G71" s="35">
        <f t="shared" si="3"/>
        <v>160.05955210809461</v>
      </c>
      <c r="H71" s="35">
        <f t="shared" si="0"/>
        <v>99.9809315411066</v>
      </c>
      <c r="I71" s="33">
        <f t="shared" si="1"/>
        <v>-6.0999999999978627E-2</v>
      </c>
    </row>
    <row r="72" spans="1:9" s="21" customFormat="1" ht="19.5" thickBot="1" x14ac:dyDescent="0.25">
      <c r="A72" s="30" t="s">
        <v>40</v>
      </c>
      <c r="B72" s="22" t="s">
        <v>17</v>
      </c>
      <c r="C72" s="22" t="s">
        <v>5</v>
      </c>
      <c r="D72" s="11">
        <v>199.82499999999999</v>
      </c>
      <c r="E72" s="47">
        <v>319.89999999999998</v>
      </c>
      <c r="F72" s="47">
        <v>319.839</v>
      </c>
      <c r="G72" s="11">
        <f t="shared" si="3"/>
        <v>160.05955210809461</v>
      </c>
      <c r="H72" s="11">
        <f t="shared" si="0"/>
        <v>99.9809315411066</v>
      </c>
      <c r="I72" s="16">
        <f t="shared" si="1"/>
        <v>-6.0999999999978627E-2</v>
      </c>
    </row>
    <row r="73" spans="1:9" s="21" customFormat="1" ht="19.5" thickBot="1" x14ac:dyDescent="0.25">
      <c r="A73" s="30" t="s">
        <v>3</v>
      </c>
      <c r="B73" s="20"/>
      <c r="C73" s="20"/>
      <c r="D73" s="11">
        <f>D72/D7*100</f>
        <v>4.460088762071758E-2</v>
      </c>
      <c r="E73" s="47">
        <f>E72/E7*100</f>
        <v>5.9927817833251462E-2</v>
      </c>
      <c r="F73" s="47">
        <f>F72/F7*100</f>
        <v>6.0213963601196588E-2</v>
      </c>
      <c r="G73" s="11"/>
      <c r="H73" s="11"/>
      <c r="I73" s="16"/>
    </row>
    <row r="74" spans="1:9" s="21" customFormat="1" ht="19.5" thickBot="1" x14ac:dyDescent="0.25">
      <c r="A74" s="43" t="s">
        <v>71</v>
      </c>
      <c r="B74" s="34" t="s">
        <v>72</v>
      </c>
      <c r="C74" s="34" t="s">
        <v>56</v>
      </c>
      <c r="D74" s="33">
        <f t="shared" ref="D74:F74" si="23">D75</f>
        <v>1741.5</v>
      </c>
      <c r="E74" s="33">
        <f t="shared" si="23"/>
        <v>2361.6</v>
      </c>
      <c r="F74" s="33">
        <f t="shared" si="23"/>
        <v>2339.3530000000001</v>
      </c>
      <c r="G74" s="35">
        <f t="shared" si="3"/>
        <v>134.32977318403675</v>
      </c>
      <c r="H74" s="35">
        <f t="shared" si="0"/>
        <v>99.057969173441734</v>
      </c>
      <c r="I74" s="33">
        <f t="shared" si="1"/>
        <v>-22.246999999999844</v>
      </c>
    </row>
    <row r="75" spans="1:9" s="21" customFormat="1" ht="19.5" thickBot="1" x14ac:dyDescent="0.25">
      <c r="A75" s="30" t="s">
        <v>41</v>
      </c>
      <c r="B75" s="22" t="s">
        <v>26</v>
      </c>
      <c r="C75" s="22" t="s">
        <v>6</v>
      </c>
      <c r="D75" s="11">
        <v>1741.5</v>
      </c>
      <c r="E75" s="47">
        <v>2361.6</v>
      </c>
      <c r="F75" s="47">
        <v>2339.3530000000001</v>
      </c>
      <c r="G75" s="11">
        <f t="shared" si="3"/>
        <v>134.32977318403675</v>
      </c>
      <c r="H75" s="11">
        <f t="shared" si="0"/>
        <v>99.057969173441734</v>
      </c>
      <c r="I75" s="16">
        <f t="shared" si="1"/>
        <v>-22.246999999999844</v>
      </c>
    </row>
    <row r="76" spans="1:9" s="21" customFormat="1" ht="19.5" thickBot="1" x14ac:dyDescent="0.25">
      <c r="A76" s="30" t="s">
        <v>3</v>
      </c>
      <c r="B76" s="20"/>
      <c r="C76" s="20"/>
      <c r="D76" s="11">
        <f>D75/D7*100</f>
        <v>0.38870234350796784</v>
      </c>
      <c r="E76" s="47">
        <f>E75/E7*100</f>
        <v>0.44240554734294046</v>
      </c>
      <c r="F76" s="47">
        <f>F75/F7*100</f>
        <v>0.44041444724486395</v>
      </c>
      <c r="G76" s="15"/>
      <c r="H76" s="15"/>
      <c r="I76" s="10"/>
    </row>
    <row r="77" spans="1:9" s="21" customFormat="1" ht="38.25" thickBot="1" x14ac:dyDescent="0.25">
      <c r="A77" s="36" t="s">
        <v>73</v>
      </c>
      <c r="B77" s="34" t="s">
        <v>74</v>
      </c>
      <c r="C77" s="34" t="s">
        <v>56</v>
      </c>
      <c r="D77" s="33">
        <f t="shared" ref="D77:F77" si="24">D78</f>
        <v>388.15499999999997</v>
      </c>
      <c r="E77" s="33">
        <f t="shared" si="24"/>
        <v>231.8</v>
      </c>
      <c r="F77" s="33">
        <f t="shared" si="24"/>
        <v>231.791</v>
      </c>
      <c r="G77" s="35">
        <v>0</v>
      </c>
      <c r="H77" s="35">
        <f>F77/E77*100</f>
        <v>99.996117342536664</v>
      </c>
      <c r="I77" s="33">
        <f t="shared" ref="I77:I83" si="25">F77-E77</f>
        <v>-9.0000000000145519E-3</v>
      </c>
    </row>
    <row r="78" spans="1:9" s="21" customFormat="1" ht="38.25" thickBot="1" x14ac:dyDescent="0.25">
      <c r="A78" s="23" t="s">
        <v>42</v>
      </c>
      <c r="B78" s="22" t="s">
        <v>19</v>
      </c>
      <c r="C78" s="22" t="s">
        <v>5</v>
      </c>
      <c r="D78" s="11">
        <v>388.15499999999997</v>
      </c>
      <c r="E78" s="47">
        <v>231.8</v>
      </c>
      <c r="F78" s="47">
        <v>231.791</v>
      </c>
      <c r="G78" s="11">
        <v>0</v>
      </c>
      <c r="H78" s="11">
        <f t="shared" ref="H78:H81" si="26">F78/E78*100</f>
        <v>99.996117342536664</v>
      </c>
      <c r="I78" s="16">
        <f t="shared" si="25"/>
        <v>-9.0000000000145519E-3</v>
      </c>
    </row>
    <row r="79" spans="1:9" s="21" customFormat="1" ht="19.5" thickBot="1" x14ac:dyDescent="0.25">
      <c r="A79" s="30" t="s">
        <v>3</v>
      </c>
      <c r="B79" s="20"/>
      <c r="C79" s="20"/>
      <c r="D79" s="11">
        <f>D78/D7*100</f>
        <v>8.6636094254570903E-2</v>
      </c>
      <c r="E79" s="47">
        <f>E78/E7*100</f>
        <v>4.342378297514126E-2</v>
      </c>
      <c r="F79" s="47">
        <f>F78/F7*100</f>
        <v>4.3637751609669109E-2</v>
      </c>
      <c r="G79" s="15"/>
      <c r="H79" s="15"/>
      <c r="I79" s="10"/>
    </row>
    <row r="80" spans="1:9" s="21" customFormat="1" ht="19.5" thickBot="1" x14ac:dyDescent="0.25">
      <c r="A80" s="43" t="s">
        <v>75</v>
      </c>
      <c r="B80" s="34" t="s">
        <v>76</v>
      </c>
      <c r="C80" s="34" t="s">
        <v>56</v>
      </c>
      <c r="D80" s="33">
        <f>D81+D83</f>
        <v>11249.925000000001</v>
      </c>
      <c r="E80" s="33">
        <f>E81+E83</f>
        <v>13053.287</v>
      </c>
      <c r="F80" s="33">
        <f>F81+F83</f>
        <v>13053.287</v>
      </c>
      <c r="G80" s="35">
        <f>F80/D80*100</f>
        <v>116.02999131105318</v>
      </c>
      <c r="H80" s="35">
        <f>F80/E80*100</f>
        <v>100</v>
      </c>
      <c r="I80" s="33">
        <f>F80-E80</f>
        <v>0</v>
      </c>
    </row>
    <row r="81" spans="1:9" s="21" customFormat="1" ht="60" customHeight="1" thickBot="1" x14ac:dyDescent="0.25">
      <c r="A81" s="31" t="s">
        <v>43</v>
      </c>
      <c r="B81" s="22" t="s">
        <v>44</v>
      </c>
      <c r="C81" s="22" t="s">
        <v>5</v>
      </c>
      <c r="D81" s="11">
        <v>10519.1</v>
      </c>
      <c r="E81" s="47">
        <v>10075.700000000001</v>
      </c>
      <c r="F81" s="47">
        <v>10075.700000000001</v>
      </c>
      <c r="G81" s="11">
        <f>F81/D81*100</f>
        <v>95.78481048758924</v>
      </c>
      <c r="H81" s="11">
        <f t="shared" si="26"/>
        <v>100</v>
      </c>
      <c r="I81" s="16">
        <f t="shared" si="25"/>
        <v>0</v>
      </c>
    </row>
    <row r="82" spans="1:9" s="21" customFormat="1" ht="19.5" thickBot="1" x14ac:dyDescent="0.25">
      <c r="A82" s="30" t="s">
        <v>3</v>
      </c>
      <c r="B82" s="20"/>
      <c r="C82" s="20"/>
      <c r="D82" s="11">
        <f>D81/D7*100</f>
        <v>2.3478603626727903</v>
      </c>
      <c r="E82" s="47">
        <f>E81/E7*100</f>
        <v>1.8875108288292961</v>
      </c>
      <c r="F82" s="47">
        <f>F81/F7*100</f>
        <v>1.8968850986170436</v>
      </c>
      <c r="G82" s="11"/>
      <c r="H82" s="11"/>
      <c r="I82" s="16"/>
    </row>
    <row r="83" spans="1:9" s="21" customFormat="1" ht="19.5" thickBot="1" x14ac:dyDescent="0.25">
      <c r="A83" s="30" t="s">
        <v>45</v>
      </c>
      <c r="B83" s="32" t="s">
        <v>44</v>
      </c>
      <c r="C83" s="22" t="s">
        <v>8</v>
      </c>
      <c r="D83" s="11">
        <v>730.82500000000005</v>
      </c>
      <c r="E83" s="47">
        <v>2977.587</v>
      </c>
      <c r="F83" s="47">
        <v>2977.587</v>
      </c>
      <c r="G83" s="11">
        <v>0</v>
      </c>
      <c r="H83" s="11">
        <v>0</v>
      </c>
      <c r="I83" s="16">
        <f t="shared" si="25"/>
        <v>0</v>
      </c>
    </row>
    <row r="84" spans="1:9" s="21" customFormat="1" ht="19.5" thickBot="1" x14ac:dyDescent="0.25">
      <c r="A84" s="30" t="s">
        <v>3</v>
      </c>
      <c r="B84" s="20"/>
      <c r="C84" s="20"/>
      <c r="D84" s="11">
        <f>D83/D7*100</f>
        <v>0.16311994843193259</v>
      </c>
      <c r="E84" s="47">
        <f>E83/E7*100</f>
        <v>0.55780022294047427</v>
      </c>
      <c r="F84" s="47">
        <f>F83/F7*100</f>
        <v>0.56057052216082515</v>
      </c>
      <c r="G84" s="11"/>
      <c r="H84" s="11"/>
      <c r="I84" s="16"/>
    </row>
    <row r="85" spans="1:9" ht="20.25" x14ac:dyDescent="0.2">
      <c r="A85" s="3"/>
      <c r="B85" s="4"/>
      <c r="C85" s="4"/>
      <c r="D85" s="8"/>
      <c r="E85" s="50"/>
      <c r="F85" s="50"/>
      <c r="G85" s="6"/>
      <c r="H85" s="6"/>
      <c r="I85" s="5"/>
    </row>
    <row r="86" spans="1:9" ht="20.25" x14ac:dyDescent="0.2">
      <c r="A86" s="52" t="s">
        <v>77</v>
      </c>
      <c r="B86" s="4"/>
      <c r="C86" s="4"/>
      <c r="D86" s="8"/>
      <c r="E86" s="50"/>
      <c r="F86" s="50"/>
      <c r="G86" s="6"/>
      <c r="H86" s="6"/>
      <c r="I86" s="5"/>
    </row>
    <row r="87" spans="1:9" ht="40.5" customHeight="1" x14ac:dyDescent="0.25">
      <c r="A87" s="55"/>
      <c r="B87" s="55"/>
      <c r="C87" s="55"/>
      <c r="D87" s="8"/>
      <c r="E87" s="50"/>
      <c r="F87" s="50"/>
      <c r="G87" s="6"/>
      <c r="H87" s="63"/>
      <c r="I87" s="64"/>
    </row>
    <row r="88" spans="1:9" ht="15.75" x14ac:dyDescent="0.25">
      <c r="A88" s="1"/>
      <c r="B88" s="1"/>
      <c r="C88" s="1"/>
      <c r="D88" s="7"/>
      <c r="E88" s="51"/>
      <c r="F88" s="51"/>
      <c r="G88" s="1"/>
      <c r="H88" s="1"/>
      <c r="I88" s="1"/>
    </row>
    <row r="89" spans="1:9" ht="15.75" x14ac:dyDescent="0.25">
      <c r="A89" s="2"/>
      <c r="B89" s="1"/>
      <c r="C89" s="1"/>
      <c r="D89" s="7"/>
      <c r="E89" s="51"/>
      <c r="F89" s="51"/>
      <c r="G89" s="1"/>
      <c r="H89" s="1"/>
      <c r="I89" s="1"/>
    </row>
    <row r="90" spans="1:9" ht="15.75" x14ac:dyDescent="0.25">
      <c r="A90" s="2"/>
      <c r="B90" s="1"/>
      <c r="C90" s="1"/>
      <c r="D90" s="7"/>
      <c r="E90" s="51"/>
      <c r="F90" s="51"/>
      <c r="G90" s="1"/>
      <c r="H90" s="1"/>
      <c r="I90" s="1"/>
    </row>
    <row r="91" spans="1:9" ht="15.75" x14ac:dyDescent="0.25">
      <c r="A91" s="2"/>
      <c r="B91" s="1"/>
      <c r="C91" s="1"/>
      <c r="D91" s="7"/>
      <c r="E91" s="51"/>
      <c r="F91" s="51"/>
      <c r="G91" s="1"/>
      <c r="H91" s="1"/>
      <c r="I91" s="1"/>
    </row>
    <row r="92" spans="1:9" ht="15.75" x14ac:dyDescent="0.25">
      <c r="A92" s="1"/>
      <c r="B92" s="1"/>
      <c r="C92" s="1"/>
      <c r="D92" s="7"/>
      <c r="E92" s="51"/>
      <c r="F92" s="51"/>
      <c r="G92" s="1"/>
      <c r="H92" s="1"/>
      <c r="I92" s="1"/>
    </row>
    <row r="93" spans="1:9" ht="15.75" x14ac:dyDescent="0.25">
      <c r="A93" s="2"/>
      <c r="B93" s="1"/>
      <c r="C93" s="1"/>
      <c r="D93" s="7"/>
      <c r="E93" s="1"/>
      <c r="F93" s="1"/>
      <c r="G93" s="1"/>
      <c r="H93" s="1"/>
      <c r="I93" s="1"/>
    </row>
  </sheetData>
  <mergeCells count="9">
    <mergeCell ref="A87:C87"/>
    <mergeCell ref="A1:I1"/>
    <mergeCell ref="D5:D6"/>
    <mergeCell ref="E5:F5"/>
    <mergeCell ref="G5:I5"/>
    <mergeCell ref="A5:A6"/>
    <mergeCell ref="B5:B6"/>
    <mergeCell ref="C5:C6"/>
    <mergeCell ref="H87:I8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2017-04-10T12:57:47Z</cp:lastPrinted>
  <dcterms:created xsi:type="dcterms:W3CDTF">2013-06-06T07:36:08Z</dcterms:created>
  <dcterms:modified xsi:type="dcterms:W3CDTF">2018-01-23T08:48:44Z</dcterms:modified>
</cp:coreProperties>
</file>