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9410" windowHeight="11010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D47" i="1" l="1"/>
  <c r="D10" i="1"/>
  <c r="D26" i="1"/>
  <c r="D29" i="1"/>
  <c r="D32" i="1"/>
  <c r="D41" i="1"/>
  <c r="E47" i="1"/>
  <c r="E64" i="1" l="1"/>
  <c r="E26" i="1" l="1"/>
  <c r="E82" i="1" l="1"/>
  <c r="E10" i="1"/>
  <c r="E29" i="1" l="1"/>
  <c r="E73" i="1"/>
  <c r="E57" i="1"/>
  <c r="E41" i="1" l="1"/>
  <c r="E32" i="1" l="1"/>
  <c r="F65" i="1" l="1"/>
  <c r="G85" i="1"/>
  <c r="G83" i="1"/>
  <c r="F83" i="1"/>
  <c r="G80" i="1"/>
  <c r="F80" i="1"/>
  <c r="G77" i="1"/>
  <c r="F77" i="1"/>
  <c r="G74" i="1"/>
  <c r="F74" i="1"/>
  <c r="G71" i="1"/>
  <c r="F71" i="1"/>
  <c r="G69" i="1"/>
  <c r="F69" i="1"/>
  <c r="G67" i="1"/>
  <c r="F67" i="1"/>
  <c r="G65" i="1"/>
  <c r="G62" i="1"/>
  <c r="F62" i="1"/>
  <c r="G60" i="1"/>
  <c r="G58" i="1"/>
  <c r="F58" i="1"/>
  <c r="G55" i="1"/>
  <c r="F55" i="1"/>
  <c r="G53" i="1"/>
  <c r="F53" i="1"/>
  <c r="D82" i="1" l="1"/>
  <c r="D57" i="1"/>
  <c r="E79" i="1"/>
  <c r="D79" i="1"/>
  <c r="E76" i="1"/>
  <c r="D76" i="1"/>
  <c r="D73" i="1"/>
  <c r="D64" i="1"/>
  <c r="D9" i="1" l="1"/>
  <c r="E9" i="1"/>
  <c r="F79" i="1"/>
  <c r="F64" i="1"/>
  <c r="G64" i="1"/>
  <c r="G79" i="1"/>
  <c r="G82" i="1"/>
  <c r="F82" i="1"/>
  <c r="G76" i="1"/>
  <c r="F76" i="1"/>
  <c r="G73" i="1"/>
  <c r="F73" i="1"/>
  <c r="F57" i="1"/>
  <c r="G57" i="1"/>
  <c r="E49" i="1" l="1"/>
  <c r="E78" i="1"/>
  <c r="E61" i="1"/>
  <c r="E40" i="1"/>
  <c r="E70" i="1"/>
  <c r="E59" i="1"/>
  <c r="E84" i="1"/>
  <c r="E54" i="1"/>
  <c r="E75" i="1"/>
  <c r="E68" i="1"/>
  <c r="E56" i="1"/>
  <c r="E81" i="1"/>
  <c r="E63" i="1"/>
  <c r="E72" i="1"/>
  <c r="E86" i="1"/>
  <c r="E66" i="1"/>
  <c r="E51" i="1"/>
  <c r="E13" i="1"/>
  <c r="E21" i="1"/>
  <c r="E31" i="1"/>
  <c r="E15" i="1"/>
  <c r="E23" i="1"/>
  <c r="E11" i="1"/>
  <c r="E34" i="1"/>
  <c r="E19" i="1"/>
  <c r="E17" i="1"/>
  <c r="E28" i="1"/>
  <c r="E25" i="1"/>
  <c r="F39" i="1" l="1"/>
  <c r="G39" i="1"/>
  <c r="G18" i="1"/>
  <c r="F18" i="1"/>
  <c r="G48" i="1"/>
  <c r="F48" i="1"/>
  <c r="G20" i="1"/>
  <c r="G14" i="1"/>
  <c r="F14" i="1"/>
  <c r="F16" i="1"/>
  <c r="G16" i="1"/>
  <c r="G9" i="1"/>
  <c r="D78" i="1"/>
  <c r="D84" i="1"/>
  <c r="G37" i="1"/>
  <c r="F37" i="1"/>
  <c r="F29" i="1"/>
  <c r="G29" i="1"/>
  <c r="F22" i="1"/>
  <c r="G22" i="1"/>
  <c r="G24" i="1"/>
  <c r="F24" i="1"/>
  <c r="F52" i="1"/>
  <c r="G52" i="1"/>
  <c r="G44" i="1"/>
  <c r="G12" i="1"/>
  <c r="F12" i="1"/>
  <c r="F33" i="1"/>
  <c r="F26" i="1"/>
  <c r="G26" i="1"/>
  <c r="F27" i="1"/>
  <c r="G27" i="1"/>
  <c r="F35" i="1"/>
  <c r="G35" i="1"/>
  <c r="F41" i="1"/>
  <c r="G41" i="1"/>
  <c r="G30" i="1"/>
  <c r="F30" i="1"/>
  <c r="F32" i="1"/>
  <c r="G50" i="1"/>
  <c r="F50" i="1"/>
  <c r="G42" i="1"/>
  <c r="G47" i="1"/>
  <c r="F47" i="1"/>
  <c r="F10" i="1"/>
  <c r="G10" i="1"/>
  <c r="D72" i="1"/>
  <c r="G33" i="1"/>
  <c r="G32" i="1" l="1"/>
  <c r="D19" i="1"/>
  <c r="D51" i="1"/>
  <c r="F51" i="1" s="1"/>
  <c r="D21" i="1"/>
  <c r="D34" i="1"/>
  <c r="D23" i="1"/>
  <c r="D40" i="1"/>
  <c r="D25" i="1"/>
  <c r="D11" i="1"/>
  <c r="D13" i="1"/>
  <c r="D28" i="1"/>
  <c r="D15" i="1"/>
  <c r="D17" i="1"/>
  <c r="D31" i="1"/>
  <c r="D49" i="1"/>
  <c r="F49" i="1" s="1"/>
  <c r="D81" i="1"/>
  <c r="D70" i="1"/>
  <c r="D63" i="1"/>
  <c r="D59" i="1"/>
  <c r="D56" i="1"/>
  <c r="D66" i="1"/>
  <c r="D54" i="1"/>
  <c r="D75" i="1"/>
  <c r="D86" i="1"/>
  <c r="D68" i="1"/>
  <c r="D61" i="1"/>
  <c r="F9" i="1"/>
</calcChain>
</file>

<file path=xl/sharedStrings.xml><?xml version="1.0" encoding="utf-8"?>
<sst xmlns="http://schemas.openxmlformats.org/spreadsheetml/2006/main" count="177" uniqueCount="84">
  <si>
    <t>Наименование</t>
  </si>
  <si>
    <t>РЗ</t>
  </si>
  <si>
    <t>ПР</t>
  </si>
  <si>
    <t>удельный вес в общих расходах БМО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</si>
  <si>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</si>
  <si>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</si>
  <si>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</si>
  <si>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</si>
  <si>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</si>
  <si>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</si>
  <si>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</si>
  <si>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</si>
  <si>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</si>
  <si>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</si>
  <si>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</si>
  <si>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0,0</t>
  </si>
  <si>
    <t>Резервные фонды</t>
  </si>
  <si>
    <t>11</t>
  </si>
  <si>
    <t>Другие общегосударственные вопросы</t>
  </si>
  <si>
    <t>13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</si>
  <si>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</si>
  <si>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</si>
  <si>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</si>
  <si>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</si>
  <si>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</si>
  <si>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Другие вопросы в области национальной экономики</t>
  </si>
  <si>
    <t>12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</si>
  <si>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</si>
  <si>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</si>
  <si>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</si>
  <si>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</si>
  <si>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</si>
  <si>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08</t>
  </si>
  <si>
    <t>Кинематография</t>
  </si>
  <si>
    <t>Другие вопросы в области культуры, кинематографии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</si>
  <si>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</si>
  <si>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</si>
  <si>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</si>
  <si>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</si>
  <si>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</si>
  <si>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</si>
  <si>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</si>
  <si>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</si>
  <si>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</si>
  <si>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</si>
  <si>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Иные межбюджетные трансферты</t>
  </si>
  <si>
    <t>тысяч рублей</t>
  </si>
  <si>
    <t>Коммунальное хозяйство</t>
  </si>
  <si>
    <t>Транспорт</t>
  </si>
  <si>
    <t>Жилищно-коммунальное хозяйство</t>
  </si>
  <si>
    <t>Жилищное хозяйство</t>
  </si>
  <si>
    <t>Дорожное хозяйство (Дорожные фонды)</t>
  </si>
  <si>
    <r>
      <rPr>
        <b/>
        <sz val="14"/>
        <color theme="1"/>
        <rFont val="Times New Roman"/>
        <family val="1"/>
        <charset val="204"/>
      </rPr>
      <t>РАСХОДЫ ВСЕГО</t>
    </r>
  </si>
  <si>
    <r>
      <rPr>
        <b/>
        <sz val="14"/>
        <color theme="1"/>
        <rFont val="Times New Roman"/>
        <family val="1"/>
        <charset val="204"/>
      </rPr>
      <t>Общегосударственные вопросы</t>
    </r>
  </si>
  <si>
    <r>
      <rPr>
        <b/>
        <sz val="14"/>
        <color theme="1"/>
        <rFont val="Times New Roman"/>
        <family val="1"/>
        <charset val="204"/>
      </rPr>
      <t>01</t>
    </r>
  </si>
  <si>
    <r>
      <rPr>
        <b/>
        <sz val="14"/>
        <color theme="1"/>
        <rFont val="Times New Roman"/>
        <family val="1"/>
        <charset val="204"/>
      </rPr>
      <t>00</t>
    </r>
  </si>
  <si>
    <r>
      <rPr>
        <b/>
        <sz val="14"/>
        <color theme="1"/>
        <rFont val="Times New Roman"/>
        <family val="1"/>
        <charset val="204"/>
      </rPr>
      <t>Национальная оборона</t>
    </r>
  </si>
  <si>
    <r>
      <rPr>
        <b/>
        <sz val="14"/>
        <color theme="1"/>
        <rFont val="Times New Roman"/>
        <family val="1"/>
        <charset val="204"/>
      </rPr>
      <t>02</t>
    </r>
  </si>
  <si>
    <r>
      <rPr>
        <b/>
        <sz val="14"/>
        <color theme="1"/>
        <rFont val="Times New Roman"/>
        <family val="1"/>
        <charset val="204"/>
      </rPr>
      <t>Национальная безопасность и правоохранительная деятельность</t>
    </r>
  </si>
  <si>
    <r>
      <rPr>
        <b/>
        <sz val="14"/>
        <color theme="1"/>
        <rFont val="Times New Roman"/>
        <family val="1"/>
        <charset val="204"/>
      </rPr>
      <t>03</t>
    </r>
  </si>
  <si>
    <r>
      <rPr>
        <b/>
        <sz val="14"/>
        <color theme="1"/>
        <rFont val="Times New Roman"/>
        <family val="1"/>
        <charset val="204"/>
      </rPr>
      <t>Национальная экономика</t>
    </r>
  </si>
  <si>
    <r>
      <rPr>
        <b/>
        <sz val="14"/>
        <color theme="1"/>
        <rFont val="Times New Roman"/>
        <family val="1"/>
        <charset val="204"/>
      </rPr>
      <t>04</t>
    </r>
  </si>
  <si>
    <r>
      <rPr>
        <b/>
        <sz val="14"/>
        <color theme="1"/>
        <rFont val="Times New Roman"/>
        <family val="1"/>
        <charset val="204"/>
      </rPr>
      <t>Образование</t>
    </r>
  </si>
  <si>
    <r>
      <rPr>
        <b/>
        <sz val="14"/>
        <color theme="1"/>
        <rFont val="Times New Roman"/>
        <family val="1"/>
        <charset val="204"/>
      </rPr>
      <t>07</t>
    </r>
  </si>
  <si>
    <r>
      <rPr>
        <b/>
        <sz val="14"/>
        <color theme="1"/>
        <rFont val="Times New Roman"/>
        <family val="1"/>
        <charset val="204"/>
      </rPr>
      <t>Культура и кинематография</t>
    </r>
  </si>
  <si>
    <r>
      <rPr>
        <b/>
        <sz val="14"/>
        <color theme="1"/>
        <rFont val="Times New Roman"/>
        <family val="1"/>
        <charset val="204"/>
      </rPr>
      <t>08</t>
    </r>
  </si>
  <si>
    <r>
      <rPr>
        <b/>
        <sz val="14"/>
        <color theme="1"/>
        <rFont val="Times New Roman"/>
        <family val="1"/>
        <charset val="204"/>
      </rPr>
      <t>Социальная политика</t>
    </r>
  </si>
  <si>
    <r>
      <rPr>
        <b/>
        <sz val="14"/>
        <color theme="1"/>
        <rFont val="Times New Roman"/>
        <family val="1"/>
        <charset val="204"/>
      </rPr>
      <t>10</t>
    </r>
  </si>
  <si>
    <r>
      <rPr>
        <b/>
        <sz val="14"/>
        <color theme="1"/>
        <rFont val="Times New Roman"/>
        <family val="1"/>
        <charset val="204"/>
      </rPr>
      <t>Физическая культура и спорт</t>
    </r>
  </si>
  <si>
    <r>
      <rPr>
        <b/>
        <sz val="14"/>
        <color theme="1"/>
        <rFont val="Times New Roman"/>
        <family val="1"/>
        <charset val="204"/>
      </rPr>
      <t>11</t>
    </r>
  </si>
  <si>
    <r>
      <rPr>
        <b/>
        <sz val="14"/>
        <color theme="1"/>
        <rFont val="Times New Roman"/>
        <family val="1"/>
        <charset val="204"/>
      </rPr>
      <t>Средства массовой информации</t>
    </r>
  </si>
  <si>
    <r>
      <rPr>
        <b/>
        <sz val="14"/>
        <color theme="1"/>
        <rFont val="Times New Roman"/>
        <family val="1"/>
        <charset val="204"/>
      </rPr>
      <t>12</t>
    </r>
  </si>
  <si>
    <r>
      <rPr>
        <b/>
        <sz val="14"/>
        <color theme="1"/>
        <rFont val="Times New Roman"/>
        <family val="1"/>
        <charset val="204"/>
      </rPr>
      <t>Обслуживание государственного и муниципального долга</t>
    </r>
  </si>
  <si>
    <r>
      <rPr>
        <b/>
        <sz val="14"/>
        <color theme="1"/>
        <rFont val="Times New Roman"/>
        <family val="1"/>
        <charset val="204"/>
      </rPr>
      <t>13</t>
    </r>
  </si>
  <si>
    <r>
      <rPr>
        <b/>
        <sz val="14"/>
        <color theme="1"/>
        <rFont val="Times New Roman"/>
        <family val="1"/>
        <charset val="204"/>
      </rPr>
      <t>Межбюджетные трансферты</t>
    </r>
  </si>
  <si>
    <r>
      <rPr>
        <b/>
        <sz val="14"/>
        <color theme="1"/>
        <rFont val="Times New Roman"/>
        <family val="1"/>
        <charset val="204"/>
      </rPr>
      <t>14</t>
    </r>
  </si>
  <si>
    <t>Исполнитель: Джанчатова С.Ю.</t>
  </si>
  <si>
    <t>Дополнительное образование</t>
  </si>
  <si>
    <t>Анализ исполнения расходов бюджета МО "Гиагинский район" на 1 января  2018 года по разделам и подразделам функциональной классификации расходов бюджетов Российской Федерации</t>
  </si>
  <si>
    <t>Уточненные годовые назначения на 01.01.2018г</t>
  </si>
  <si>
    <t>2018 год</t>
  </si>
  <si>
    <t>Фактическое исполнение на 01.01.2018г.</t>
  </si>
  <si>
    <t>в % к годовым уточненным назначениям 2018 года</t>
  </si>
  <si>
    <t>в сумме уточненные годовые назначения 2018 г от исполненных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</si>
</sst>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5" xfId="0" applyFont="1" applyBorder="1" applyAlignment="1">
      <alignment vertical="top"/>
    </xf>
    <xf numFmtId="0" fontId="3" fillId="0" borderId="15" xfId="0" applyFont="1" applyBorder="1" applyAlignment="1">
      <alignment horizontal="justify" vertical="top"/>
    </xf>
    <xf numFmtId="0" fontId="3" fillId="0" borderId="15" xfId="0" applyFont="1" applyBorder="1" applyAlignment="1">
      <alignment horizontal="left" vertical="top"/>
    </xf>
    <xf numFmtId="164" fontId="3" fillId="0" borderId="15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64" fontId="4" fillId="2" borderId="8" xfId="0" applyNumberFormat="1" applyFont="1" applyFill="1" applyBorder="1" applyAlignment="1">
      <alignment horizontal="right" vertical="top"/>
    </xf>
    <xf numFmtId="164" fontId="6" fillId="2" borderId="14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5" fillId="2" borderId="1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right" vertical="top"/>
    </xf>
    <xf numFmtId="164" fontId="6" fillId="2" borderId="8" xfId="0" applyNumberFormat="1" applyFont="1" applyFill="1" applyBorder="1" applyAlignment="1">
      <alignment horizontal="right" vertical="top"/>
    </xf>
    <xf numFmtId="0" fontId="8" fillId="2" borderId="0" xfId="0" applyFont="1" applyFill="1"/>
    <xf numFmtId="0" fontId="5" fillId="2" borderId="2" xfId="0" applyFont="1" applyFill="1" applyBorder="1" applyAlignment="1">
      <alignment vertical="top"/>
    </xf>
    <xf numFmtId="164" fontId="6" fillId="2" borderId="6" xfId="0" applyNumberFormat="1" applyFont="1" applyFill="1" applyBorder="1" applyAlignment="1">
      <alignment horizontal="left" vertical="top"/>
    </xf>
    <xf numFmtId="164" fontId="6" fillId="2" borderId="7" xfId="0" applyNumberFormat="1" applyFont="1" applyFill="1" applyBorder="1" applyAlignment="1">
      <alignment horizontal="left" vertical="top"/>
    </xf>
    <xf numFmtId="164" fontId="8" fillId="2" borderId="0" xfId="0" applyNumberFormat="1" applyFont="1" applyFill="1"/>
    <xf numFmtId="164" fontId="6" fillId="2" borderId="3" xfId="0" applyNumberFormat="1" applyFont="1" applyFill="1" applyBorder="1" applyAlignment="1">
      <alignment horizontal="left" vertical="top"/>
    </xf>
    <xf numFmtId="164" fontId="6" fillId="2" borderId="5" xfId="0" applyNumberFormat="1" applyFont="1" applyFill="1" applyBorder="1" applyAlignment="1">
      <alignment horizontal="left" vertical="top" wrapText="1"/>
    </xf>
    <xf numFmtId="164" fontId="6" fillId="2" borderId="14" xfId="0" applyNumberFormat="1" applyFont="1" applyFill="1" applyBorder="1" applyAlignment="1">
      <alignment horizontal="left" vertical="top"/>
    </xf>
    <xf numFmtId="164" fontId="4" fillId="2" borderId="6" xfId="0" applyNumberFormat="1" applyFont="1" applyFill="1" applyBorder="1" applyAlignment="1">
      <alignment horizontal="left" vertical="top"/>
    </xf>
    <xf numFmtId="164" fontId="6" fillId="2" borderId="16" xfId="0" applyNumberFormat="1" applyFont="1" applyFill="1" applyBorder="1" applyAlignment="1">
      <alignment horizontal="left" vertical="top"/>
    </xf>
    <xf numFmtId="164" fontId="6" fillId="2" borderId="17" xfId="0" applyNumberFormat="1" applyFont="1" applyFill="1" applyBorder="1" applyAlignment="1">
      <alignment horizontal="left" vertical="top"/>
    </xf>
    <xf numFmtId="164" fontId="6" fillId="2" borderId="16" xfId="0" applyNumberFormat="1" applyFont="1" applyFill="1" applyBorder="1" applyAlignment="1">
      <alignment horizontal="right" vertical="top"/>
    </xf>
    <xf numFmtId="164" fontId="6" fillId="2" borderId="18" xfId="0" applyNumberFormat="1" applyFont="1" applyFill="1" applyBorder="1" applyAlignment="1">
      <alignment horizontal="left" vertical="top"/>
    </xf>
    <xf numFmtId="164" fontId="6" fillId="2" borderId="12" xfId="0" applyNumberFormat="1" applyFont="1" applyFill="1" applyBorder="1" applyAlignment="1">
      <alignment horizontal="justify" vertical="top"/>
    </xf>
    <xf numFmtId="164" fontId="6" fillId="2" borderId="14" xfId="0" applyNumberFormat="1" applyFont="1" applyFill="1" applyBorder="1" applyAlignment="1">
      <alignment horizontal="justify" vertical="top" wrapText="1"/>
    </xf>
    <xf numFmtId="164" fontId="6" fillId="2" borderId="9" xfId="0" applyNumberFormat="1" applyFont="1" applyFill="1" applyBorder="1" applyAlignment="1">
      <alignment horizontal="left" vertical="top"/>
    </xf>
    <xf numFmtId="164" fontId="4" fillId="3" borderId="8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left" vertical="top"/>
    </xf>
    <xf numFmtId="164" fontId="4" fillId="3" borderId="14" xfId="0" applyNumberFormat="1" applyFont="1" applyFill="1" applyBorder="1" applyAlignment="1">
      <alignment horizontal="right" vertical="top"/>
    </xf>
    <xf numFmtId="164" fontId="6" fillId="3" borderId="11" xfId="0" applyNumberFormat="1" applyFont="1" applyFill="1" applyBorder="1" applyAlignment="1">
      <alignment horizontal="left" vertical="top" wrapText="1"/>
    </xf>
    <xf numFmtId="164" fontId="4" fillId="3" borderId="14" xfId="0" applyNumberFormat="1" applyFont="1" applyFill="1" applyBorder="1" applyAlignment="1">
      <alignment horizontal="left" vertical="top"/>
    </xf>
    <xf numFmtId="164" fontId="4" fillId="3" borderId="6" xfId="0" applyNumberFormat="1" applyFont="1" applyFill="1" applyBorder="1" applyAlignment="1">
      <alignment horizontal="left" vertical="top"/>
    </xf>
    <xf numFmtId="164" fontId="6" fillId="3" borderId="14" xfId="0" applyNumberFormat="1" applyFont="1" applyFill="1" applyBorder="1" applyAlignment="1">
      <alignment horizontal="right" vertical="top"/>
    </xf>
    <xf numFmtId="164" fontId="6" fillId="3" borderId="8" xfId="0" applyNumberFormat="1" applyFont="1" applyFill="1" applyBorder="1" applyAlignment="1">
      <alignment horizontal="right" vertical="top"/>
    </xf>
    <xf numFmtId="164" fontId="6" fillId="3" borderId="14" xfId="0" applyNumberFormat="1" applyFont="1" applyFill="1" applyBorder="1" applyAlignment="1">
      <alignment horizontal="justify" vertical="top"/>
    </xf>
    <xf numFmtId="164" fontId="6" fillId="3" borderId="14" xfId="0" applyNumberFormat="1" applyFont="1" applyFill="1" applyBorder="1" applyAlignment="1">
      <alignment horizontal="left" vertical="top"/>
    </xf>
    <xf numFmtId="164" fontId="6" fillId="3" borderId="13" xfId="0" applyNumberFormat="1" applyFont="1" applyFill="1" applyBorder="1" applyAlignment="1">
      <alignment horizontal="justify" vertical="top"/>
    </xf>
    <xf numFmtId="164" fontId="4" fillId="3" borderId="9" xfId="0" applyNumberFormat="1" applyFont="1" applyFill="1" applyBorder="1" applyAlignment="1">
      <alignment horizontal="right" vertical="top"/>
    </xf>
    <xf numFmtId="0" fontId="5" fillId="2" borderId="2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right" vertical="top"/>
    </xf>
    <xf numFmtId="164" fontId="6" fillId="2" borderId="10" xfId="0" applyNumberFormat="1" applyFont="1" applyFill="1" applyBorder="1" applyAlignment="1">
      <alignment horizontal="right" vertical="top"/>
    </xf>
    <xf numFmtId="164" fontId="6" fillId="2" borderId="17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0" fontId="2" fillId="2" borderId="0" xfId="0" applyFont="1" applyFill="1"/>
    <xf numFmtId="0" fontId="3" fillId="0" borderId="15" xfId="0" applyFont="1" applyBorder="1" applyAlignment="1">
      <alignment vertical="top"/>
    </xf>
    <xf numFmtId="164" fontId="6" fillId="2" borderId="14" xfId="0" applyNumberFormat="1" applyFont="1" applyFill="1" applyBorder="1" applyAlignment="1">
      <alignment horizontal="justify" vertical="top"/>
    </xf>
    <xf numFmtId="49" fontId="6" fillId="2" borderId="14" xfId="0" applyNumberFormat="1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2" fillId="0" borderId="0" xfId="0" applyFont="1" applyAlignment="1"/>
    <xf numFmtId="0" fontId="0" fillId="0" borderId="0" xfId="0" applyAlignment="1"/>
    <xf numFmtId="0" fontId="7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7" zoomScale="90" zoomScaleNormal="90" workbookViewId="0">
      <selection activeCell="E70" sqref="E70"/>
    </sheetView>
  </sheetViews>
  <sheetFormatPr defaultRowHeight="12.75" x14ac:dyDescent="0.2"/>
  <cols>
    <col min="1" max="1" width="53"/>
    <col min="2" max="2" width="7"/>
    <col min="3" max="3" width="9"/>
    <col min="4" max="4" width="17.28515625" customWidth="1"/>
    <col min="5" max="5" width="16"/>
    <col min="6" max="6" width="14.28515625" customWidth="1"/>
    <col min="7" max="7" width="14.85546875" customWidth="1"/>
  </cols>
  <sheetData>
    <row r="1" spans="1:7" s="14" customFormat="1" ht="15.75" customHeight="1" x14ac:dyDescent="0.2">
      <c r="A1" s="60" t="s">
        <v>78</v>
      </c>
      <c r="B1" s="60"/>
      <c r="C1" s="60"/>
      <c r="D1" s="60"/>
      <c r="E1" s="60"/>
      <c r="F1" s="60"/>
      <c r="G1" s="60"/>
    </row>
    <row r="2" spans="1:7" s="14" customFormat="1" ht="15.75" customHeight="1" x14ac:dyDescent="0.2">
      <c r="A2" s="60"/>
      <c r="B2" s="60"/>
      <c r="C2" s="60"/>
      <c r="D2" s="60"/>
      <c r="E2" s="60"/>
      <c r="F2" s="60"/>
      <c r="G2" s="60"/>
    </row>
    <row r="3" spans="1:7" s="14" customFormat="1" ht="15.75" customHeight="1" x14ac:dyDescent="0.2">
      <c r="A3" s="60"/>
      <c r="B3" s="60"/>
      <c r="C3" s="60"/>
      <c r="D3" s="60"/>
      <c r="E3" s="60"/>
      <c r="F3" s="60"/>
      <c r="G3" s="60"/>
    </row>
    <row r="4" spans="1:7" s="14" customFormat="1" ht="15.75" x14ac:dyDescent="0.25">
      <c r="A4" s="9"/>
      <c r="B4" s="9"/>
      <c r="C4" s="9"/>
      <c r="D4" s="9"/>
      <c r="E4" s="9"/>
      <c r="F4" s="9"/>
      <c r="G4" s="9"/>
    </row>
    <row r="5" spans="1:7" s="14" customFormat="1" ht="15.75" x14ac:dyDescent="0.25">
      <c r="A5" s="15"/>
      <c r="B5" s="9"/>
      <c r="C5" s="9"/>
      <c r="D5" s="9"/>
      <c r="E5" s="9"/>
      <c r="F5" s="9"/>
      <c r="G5" s="9"/>
    </row>
    <row r="6" spans="1:7" s="14" customFormat="1" ht="16.5" thickBot="1" x14ac:dyDescent="0.3">
      <c r="A6" s="9"/>
      <c r="B6" s="9"/>
      <c r="C6" s="9"/>
      <c r="D6" s="9"/>
      <c r="E6" s="9"/>
      <c r="F6" s="9" t="s">
        <v>46</v>
      </c>
      <c r="G6" s="9"/>
    </row>
    <row r="7" spans="1:7" s="14" customFormat="1" ht="16.149999999999999" customHeight="1" thickBot="1" x14ac:dyDescent="0.3">
      <c r="A7" s="56" t="s">
        <v>0</v>
      </c>
      <c r="B7" s="56" t="s">
        <v>1</v>
      </c>
      <c r="C7" s="56" t="s">
        <v>2</v>
      </c>
      <c r="D7" s="53" t="s">
        <v>80</v>
      </c>
      <c r="E7" s="54"/>
      <c r="F7" s="55"/>
      <c r="G7" s="54"/>
    </row>
    <row r="8" spans="1:7" s="14" customFormat="1" ht="166.5" customHeight="1" thickBot="1" x14ac:dyDescent="0.25">
      <c r="A8" s="57"/>
      <c r="B8" s="57"/>
      <c r="C8" s="57"/>
      <c r="D8" s="42" t="s">
        <v>79</v>
      </c>
      <c r="E8" s="43" t="s">
        <v>81</v>
      </c>
      <c r="F8" s="10" t="s">
        <v>82</v>
      </c>
      <c r="G8" s="11" t="s">
        <v>83</v>
      </c>
    </row>
    <row r="9" spans="1:7" s="18" customFormat="1" ht="19.5" thickBot="1" x14ac:dyDescent="0.25">
      <c r="A9" s="16" t="s">
        <v>52</v>
      </c>
      <c r="B9" s="17"/>
      <c r="C9" s="17"/>
      <c r="D9" s="7">
        <f>D10+D26+D29+D32+D41+D47+D57+D64+D73+D76+D79+D82</f>
        <v>533808.81099999999</v>
      </c>
      <c r="E9" s="7">
        <f>E10+E26+E29+E32+E41+E47+E57+E64+E73+E76+E79+E82</f>
        <v>531170.82700000005</v>
      </c>
      <c r="F9" s="12">
        <f>E9/D9*100</f>
        <v>99.505818572934729</v>
      </c>
      <c r="G9" s="7">
        <f>E9-D9</f>
        <v>-2637.9839999999385</v>
      </c>
    </row>
    <row r="10" spans="1:7" s="18" customFormat="1" ht="18.75" customHeight="1" thickBot="1" x14ac:dyDescent="0.25">
      <c r="A10" s="31" t="s">
        <v>53</v>
      </c>
      <c r="B10" s="31" t="s">
        <v>54</v>
      </c>
      <c r="C10" s="31" t="s">
        <v>55</v>
      </c>
      <c r="D10" s="41">
        <f>D12+D14+D16+D18+D20+D22+D24</f>
        <v>41146.899999999994</v>
      </c>
      <c r="E10" s="41">
        <f>E12+E14+E16+E18+E20+E22+E24</f>
        <v>40333.086999999992</v>
      </c>
      <c r="F10" s="32">
        <f>E10/D10*100</f>
        <v>98.022176640281515</v>
      </c>
      <c r="G10" s="30">
        <f>E10-D10</f>
        <v>-813.81300000000192</v>
      </c>
    </row>
    <row r="11" spans="1:7" s="18" customFormat="1" ht="19.5" thickBot="1" x14ac:dyDescent="0.25">
      <c r="A11" s="19" t="s">
        <v>3</v>
      </c>
      <c r="B11" s="17"/>
      <c r="C11" s="17"/>
      <c r="D11" s="44">
        <f t="shared" ref="D11:E11" si="0">D10/D9*100</f>
        <v>7.7081717558985723</v>
      </c>
      <c r="E11" s="44">
        <f t="shared" si="0"/>
        <v>7.5932421266049666</v>
      </c>
      <c r="F11" s="8"/>
      <c r="G11" s="13"/>
    </row>
    <row r="12" spans="1:7" s="18" customFormat="1" ht="65.25" customHeight="1" thickBot="1" x14ac:dyDescent="0.25">
      <c r="A12" s="20" t="s">
        <v>4</v>
      </c>
      <c r="B12" s="19" t="s">
        <v>5</v>
      </c>
      <c r="C12" s="19" t="s">
        <v>6</v>
      </c>
      <c r="D12" s="44">
        <v>1047.8</v>
      </c>
      <c r="E12" s="44">
        <v>1046.4000000000001</v>
      </c>
      <c r="F12" s="8">
        <f>E12/D12*100</f>
        <v>99.86638671502196</v>
      </c>
      <c r="G12" s="13">
        <f>E12-D12</f>
        <v>-1.3999999999998636</v>
      </c>
    </row>
    <row r="13" spans="1:7" s="18" customFormat="1" ht="19.5" thickBot="1" x14ac:dyDescent="0.25">
      <c r="A13" s="19" t="s">
        <v>3</v>
      </c>
      <c r="B13" s="17"/>
      <c r="C13" s="17"/>
      <c r="D13" s="44">
        <f t="shared" ref="D13:E13" si="1">D12/D9*100</f>
        <v>0.19628750564029185</v>
      </c>
      <c r="E13" s="44">
        <f t="shared" si="1"/>
        <v>0.19699877079280936</v>
      </c>
      <c r="F13" s="8"/>
      <c r="G13" s="13"/>
    </row>
    <row r="14" spans="1:7" s="18" customFormat="1" ht="81" customHeight="1" thickBot="1" x14ac:dyDescent="0.25">
      <c r="A14" s="20" t="s">
        <v>7</v>
      </c>
      <c r="B14" s="19" t="s">
        <v>5</v>
      </c>
      <c r="C14" s="19" t="s">
        <v>8</v>
      </c>
      <c r="D14" s="44">
        <v>1628.3</v>
      </c>
      <c r="E14" s="44">
        <v>1599.9</v>
      </c>
      <c r="F14" s="8">
        <f>E14/D14*100</f>
        <v>98.255849659153725</v>
      </c>
      <c r="G14" s="13">
        <f>E14-D14</f>
        <v>-28.399999999999864</v>
      </c>
    </row>
    <row r="15" spans="1:7" s="18" customFormat="1" ht="19.5" thickBot="1" x14ac:dyDescent="0.25">
      <c r="A15" s="19" t="s">
        <v>3</v>
      </c>
      <c r="B15" s="17"/>
      <c r="C15" s="17"/>
      <c r="D15" s="44">
        <f t="shared" ref="D15:E15" si="2">D14/D9*100</f>
        <v>0.30503430562520256</v>
      </c>
      <c r="E15" s="44">
        <f t="shared" si="2"/>
        <v>0.30120253573338657</v>
      </c>
      <c r="F15" s="8"/>
      <c r="G15" s="13"/>
    </row>
    <row r="16" spans="1:7" s="18" customFormat="1" ht="38.25" thickBot="1" x14ac:dyDescent="0.25">
      <c r="A16" s="20" t="s">
        <v>9</v>
      </c>
      <c r="B16" s="19" t="s">
        <v>5</v>
      </c>
      <c r="C16" s="19" t="s">
        <v>10</v>
      </c>
      <c r="D16" s="44">
        <v>25676.3</v>
      </c>
      <c r="E16" s="44">
        <v>25257.3</v>
      </c>
      <c r="F16" s="8">
        <f>E16/D16*100</f>
        <v>98.368144943001909</v>
      </c>
      <c r="G16" s="13">
        <f>E16-D16</f>
        <v>-419</v>
      </c>
    </row>
    <row r="17" spans="1:7" s="18" customFormat="1" ht="19.5" thickBot="1" x14ac:dyDescent="0.25">
      <c r="A17" s="19" t="s">
        <v>3</v>
      </c>
      <c r="B17" s="17"/>
      <c r="C17" s="17"/>
      <c r="D17" s="44">
        <f t="shared" ref="D17:E17" si="3">D16/D9*100</f>
        <v>4.8100180197287905</v>
      </c>
      <c r="E17" s="44">
        <f t="shared" si="3"/>
        <v>4.7550239426082035</v>
      </c>
      <c r="F17" s="8"/>
      <c r="G17" s="13"/>
    </row>
    <row r="18" spans="1:7" s="18" customFormat="1" ht="75.75" thickBot="1" x14ac:dyDescent="0.25">
      <c r="A18" s="20" t="s">
        <v>11</v>
      </c>
      <c r="B18" s="19" t="s">
        <v>5</v>
      </c>
      <c r="C18" s="19" t="s">
        <v>12</v>
      </c>
      <c r="D18" s="44">
        <v>6170</v>
      </c>
      <c r="E18" s="44">
        <v>6114.6</v>
      </c>
      <c r="F18" s="8">
        <f>E18/D18*100</f>
        <v>99.102106969205835</v>
      </c>
      <c r="G18" s="13">
        <f>E18-D18</f>
        <v>-55.399999999999636</v>
      </c>
    </row>
    <row r="19" spans="1:7" s="18" customFormat="1" ht="19.5" thickBot="1" x14ac:dyDescent="0.25">
      <c r="A19" s="19" t="s">
        <v>3</v>
      </c>
      <c r="B19" s="17"/>
      <c r="C19" s="17"/>
      <c r="D19" s="44">
        <f t="shared" ref="D19:E19" si="4">D18/D9*100</f>
        <v>1.1558445407526254</v>
      </c>
      <c r="E19" s="44">
        <f t="shared" si="4"/>
        <v>1.1511550878150918</v>
      </c>
      <c r="F19" s="8"/>
      <c r="G19" s="13"/>
    </row>
    <row r="20" spans="1:7" s="18" customFormat="1" ht="38.25" thickBot="1" x14ac:dyDescent="0.25">
      <c r="A20" s="20" t="s">
        <v>13</v>
      </c>
      <c r="B20" s="19" t="s">
        <v>5</v>
      </c>
      <c r="C20" s="19" t="s">
        <v>14</v>
      </c>
      <c r="D20" s="44">
        <v>1735.8</v>
      </c>
      <c r="E20" s="45">
        <v>1735.787</v>
      </c>
      <c r="F20" s="8">
        <v>0</v>
      </c>
      <c r="G20" s="13">
        <f>E20-D20</f>
        <v>-1.2999999999919964E-2</v>
      </c>
    </row>
    <row r="21" spans="1:7" s="18" customFormat="1" ht="19.5" thickBot="1" x14ac:dyDescent="0.25">
      <c r="A21" s="19" t="s">
        <v>3</v>
      </c>
      <c r="B21" s="17"/>
      <c r="C21" s="17"/>
      <c r="D21" s="44">
        <f t="shared" ref="D21:E21" si="5">D20/D9*100</f>
        <v>0.32517260191870456</v>
      </c>
      <c r="E21" s="44">
        <f t="shared" si="5"/>
        <v>0.32678507775051435</v>
      </c>
      <c r="F21" s="8"/>
      <c r="G21" s="13"/>
    </row>
    <row r="22" spans="1:7" s="18" customFormat="1" ht="19.5" thickBot="1" x14ac:dyDescent="0.25">
      <c r="A22" s="19" t="s">
        <v>16</v>
      </c>
      <c r="B22" s="19" t="s">
        <v>5</v>
      </c>
      <c r="C22" s="19" t="s">
        <v>17</v>
      </c>
      <c r="D22" s="44">
        <v>300</v>
      </c>
      <c r="E22" s="44" t="s">
        <v>15</v>
      </c>
      <c r="F22" s="8">
        <f>E22/D22*100</f>
        <v>0</v>
      </c>
      <c r="G22" s="13">
        <f>E22-D22</f>
        <v>-300</v>
      </c>
    </row>
    <row r="23" spans="1:7" s="18" customFormat="1" ht="19.5" thickBot="1" x14ac:dyDescent="0.25">
      <c r="A23" s="19" t="s">
        <v>3</v>
      </c>
      <c r="B23" s="17"/>
      <c r="C23" s="17"/>
      <c r="D23" s="44">
        <f t="shared" ref="D23:E23" si="6">D22/D9*100</f>
        <v>5.6199896633028788E-2</v>
      </c>
      <c r="E23" s="44">
        <f t="shared" si="6"/>
        <v>0</v>
      </c>
      <c r="F23" s="8"/>
      <c r="G23" s="13"/>
    </row>
    <row r="24" spans="1:7" s="18" customFormat="1" ht="19.5" thickBot="1" x14ac:dyDescent="0.25">
      <c r="A24" s="19" t="s">
        <v>18</v>
      </c>
      <c r="B24" s="19" t="s">
        <v>5</v>
      </c>
      <c r="C24" s="19" t="s">
        <v>19</v>
      </c>
      <c r="D24" s="44">
        <v>4588.7</v>
      </c>
      <c r="E24" s="44">
        <v>4579.1000000000004</v>
      </c>
      <c r="F24" s="8">
        <f>E24/D24*100</f>
        <v>99.79079041994467</v>
      </c>
      <c r="G24" s="13">
        <f>E24-D24</f>
        <v>-9.5999999999994543</v>
      </c>
    </row>
    <row r="25" spans="1:7" s="18" customFormat="1" ht="19.5" thickBot="1" x14ac:dyDescent="0.25">
      <c r="A25" s="19" t="s">
        <v>3</v>
      </c>
      <c r="B25" s="17"/>
      <c r="C25" s="17"/>
      <c r="D25" s="44">
        <f t="shared" ref="D25:E25" si="7">D24/D9*100</f>
        <v>0.8596148855999306</v>
      </c>
      <c r="E25" s="44">
        <f t="shared" si="7"/>
        <v>0.86207671190496304</v>
      </c>
      <c r="F25" s="12"/>
      <c r="G25" s="7"/>
    </row>
    <row r="26" spans="1:7" s="18" customFormat="1" ht="19.5" thickBot="1" x14ac:dyDescent="0.25">
      <c r="A26" s="31" t="s">
        <v>56</v>
      </c>
      <c r="B26" s="31" t="s">
        <v>57</v>
      </c>
      <c r="C26" s="31" t="s">
        <v>55</v>
      </c>
      <c r="D26" s="30">
        <f>D27</f>
        <v>611.6</v>
      </c>
      <c r="E26" s="30">
        <f>E27</f>
        <v>611.6</v>
      </c>
      <c r="F26" s="32">
        <f>E26/D26*100</f>
        <v>100</v>
      </c>
      <c r="G26" s="30">
        <f>E26-D26</f>
        <v>0</v>
      </c>
    </row>
    <row r="27" spans="1:7" s="18" customFormat="1" ht="38.25" thickBot="1" x14ac:dyDescent="0.25">
      <c r="A27" s="20" t="s">
        <v>20</v>
      </c>
      <c r="B27" s="19" t="s">
        <v>6</v>
      </c>
      <c r="C27" s="19" t="s">
        <v>8</v>
      </c>
      <c r="D27" s="44">
        <v>611.6</v>
      </c>
      <c r="E27" s="44">
        <v>611.6</v>
      </c>
      <c r="F27" s="8">
        <f>E27/D27*100</f>
        <v>100</v>
      </c>
      <c r="G27" s="13">
        <f>E27-D27</f>
        <v>0</v>
      </c>
    </row>
    <row r="28" spans="1:7" s="18" customFormat="1" ht="19.5" thickBot="1" x14ac:dyDescent="0.25">
      <c r="A28" s="19" t="s">
        <v>3</v>
      </c>
      <c r="B28" s="17"/>
      <c r="C28" s="17"/>
      <c r="D28" s="44">
        <f t="shared" ref="D28:E28" si="8">D27/D9*100</f>
        <v>0.11457285593586802</v>
      </c>
      <c r="E28" s="44">
        <f t="shared" si="8"/>
        <v>0.11514186565069018</v>
      </c>
      <c r="F28" s="12"/>
      <c r="G28" s="7"/>
    </row>
    <row r="29" spans="1:7" s="18" customFormat="1" ht="38.25" thickBot="1" x14ac:dyDescent="0.25">
      <c r="A29" s="33" t="s">
        <v>58</v>
      </c>
      <c r="B29" s="31" t="s">
        <v>59</v>
      </c>
      <c r="C29" s="31" t="s">
        <v>55</v>
      </c>
      <c r="D29" s="30">
        <f t="shared" ref="D29:E29" si="9">D30</f>
        <v>4063</v>
      </c>
      <c r="E29" s="30">
        <f t="shared" si="9"/>
        <v>4039.7</v>
      </c>
      <c r="F29" s="32">
        <f>E29/D29*100</f>
        <v>99.426532119123806</v>
      </c>
      <c r="G29" s="30">
        <f>E29-D29</f>
        <v>-23.300000000000182</v>
      </c>
    </row>
    <row r="30" spans="1:7" s="18" customFormat="1" ht="75.75" thickBot="1" x14ac:dyDescent="0.25">
      <c r="A30" s="20" t="s">
        <v>21</v>
      </c>
      <c r="B30" s="19" t="s">
        <v>8</v>
      </c>
      <c r="C30" s="19" t="s">
        <v>22</v>
      </c>
      <c r="D30" s="44">
        <v>4063</v>
      </c>
      <c r="E30" s="44">
        <v>4039.7</v>
      </c>
      <c r="F30" s="8">
        <f>E30/D30*100</f>
        <v>99.426532119123806</v>
      </c>
      <c r="G30" s="13">
        <f>E30-D30</f>
        <v>-23.300000000000182</v>
      </c>
    </row>
    <row r="31" spans="1:7" s="18" customFormat="1" ht="19.5" thickBot="1" x14ac:dyDescent="0.25">
      <c r="A31" s="19" t="s">
        <v>3</v>
      </c>
      <c r="B31" s="17"/>
      <c r="C31" s="17"/>
      <c r="D31" s="44">
        <f t="shared" ref="D31:E31" si="10">D30/D9*100</f>
        <v>0.76113393339998658</v>
      </c>
      <c r="E31" s="44">
        <f t="shared" si="10"/>
        <v>0.76052746021761464</v>
      </c>
      <c r="F31" s="12"/>
      <c r="G31" s="7"/>
    </row>
    <row r="32" spans="1:7" s="18" customFormat="1" ht="19.5" thickBot="1" x14ac:dyDescent="0.25">
      <c r="A32" s="31" t="s">
        <v>60</v>
      </c>
      <c r="B32" s="31" t="s">
        <v>61</v>
      </c>
      <c r="C32" s="31" t="s">
        <v>55</v>
      </c>
      <c r="D32" s="30">
        <f>D33+D39+D35+D37</f>
        <v>5045.5999999999995</v>
      </c>
      <c r="E32" s="30">
        <f t="shared" ref="E32:G32" si="11">E33+E39+E35+E37</f>
        <v>4928.8999999999996</v>
      </c>
      <c r="F32" s="30">
        <f>E32/D32*100</f>
        <v>97.687093705406696</v>
      </c>
      <c r="G32" s="30">
        <f t="shared" si="11"/>
        <v>-116.7</v>
      </c>
    </row>
    <row r="33" spans="1:7" s="18" customFormat="1" ht="19.5" thickBot="1" x14ac:dyDescent="0.25">
      <c r="A33" s="19" t="s">
        <v>23</v>
      </c>
      <c r="B33" s="19" t="s">
        <v>10</v>
      </c>
      <c r="C33" s="19" t="s">
        <v>24</v>
      </c>
      <c r="D33" s="44">
        <v>100</v>
      </c>
      <c r="E33" s="44">
        <v>100</v>
      </c>
      <c r="F33" s="13">
        <f t="shared" ref="F33:F39" si="12">E33/D33*100</f>
        <v>100</v>
      </c>
      <c r="G33" s="13">
        <f>E33-D33</f>
        <v>0</v>
      </c>
    </row>
    <row r="34" spans="1:7" s="18" customFormat="1" ht="19.5" thickBot="1" x14ac:dyDescent="0.25">
      <c r="A34" s="19" t="s">
        <v>3</v>
      </c>
      <c r="B34" s="17"/>
      <c r="C34" s="17"/>
      <c r="D34" s="44">
        <f>D33/D9*100</f>
        <v>1.8733298877676264E-2</v>
      </c>
      <c r="E34" s="44">
        <f>E33/E9*100</f>
        <v>1.8826335129282241E-2</v>
      </c>
      <c r="F34" s="13"/>
      <c r="G34" s="13"/>
    </row>
    <row r="35" spans="1:7" s="18" customFormat="1" ht="19.5" thickBot="1" x14ac:dyDescent="0.25">
      <c r="A35" s="21" t="s">
        <v>48</v>
      </c>
      <c r="B35" s="21" t="s">
        <v>10</v>
      </c>
      <c r="C35" s="21" t="s">
        <v>32</v>
      </c>
      <c r="D35" s="8">
        <v>3512.9</v>
      </c>
      <c r="E35" s="8">
        <v>3512.9</v>
      </c>
      <c r="F35" s="13">
        <f t="shared" si="12"/>
        <v>100</v>
      </c>
      <c r="G35" s="8">
        <f>E35-D35</f>
        <v>0</v>
      </c>
    </row>
    <row r="36" spans="1:7" s="18" customFormat="1" ht="19.5" thickBot="1" x14ac:dyDescent="0.25">
      <c r="A36" s="21" t="s">
        <v>3</v>
      </c>
      <c r="B36" s="21"/>
      <c r="C36" s="21"/>
      <c r="D36" s="8">
        <v>6.7694524240559856E-2</v>
      </c>
      <c r="E36" s="8">
        <v>0</v>
      </c>
      <c r="F36" s="13"/>
      <c r="G36" s="8"/>
    </row>
    <row r="37" spans="1:7" s="18" customFormat="1" ht="19.5" thickBot="1" x14ac:dyDescent="0.25">
      <c r="A37" s="21" t="s">
        <v>51</v>
      </c>
      <c r="B37" s="21" t="s">
        <v>10</v>
      </c>
      <c r="C37" s="21" t="s">
        <v>22</v>
      </c>
      <c r="D37" s="8">
        <v>113.2</v>
      </c>
      <c r="E37" s="8">
        <v>0</v>
      </c>
      <c r="F37" s="13">
        <f t="shared" si="12"/>
        <v>0</v>
      </c>
      <c r="G37" s="8">
        <f>E37-D37</f>
        <v>-113.2</v>
      </c>
    </row>
    <row r="38" spans="1:7" s="18" customFormat="1" ht="19.5" thickBot="1" x14ac:dyDescent="0.25">
      <c r="A38" s="21" t="s">
        <v>3</v>
      </c>
      <c r="B38" s="21"/>
      <c r="C38" s="21"/>
      <c r="D38" s="8">
        <v>6.7694524240559856E-2</v>
      </c>
      <c r="E38" s="8">
        <v>0</v>
      </c>
      <c r="F38" s="7"/>
      <c r="G38" s="12"/>
    </row>
    <row r="39" spans="1:7" s="18" customFormat="1" ht="38.25" thickBot="1" x14ac:dyDescent="0.25">
      <c r="A39" s="20" t="s">
        <v>25</v>
      </c>
      <c r="B39" s="19" t="s">
        <v>10</v>
      </c>
      <c r="C39" s="19" t="s">
        <v>26</v>
      </c>
      <c r="D39" s="44">
        <v>1319.5</v>
      </c>
      <c r="E39" s="44">
        <v>1316</v>
      </c>
      <c r="F39" s="13">
        <f t="shared" si="12"/>
        <v>99.734748010610076</v>
      </c>
      <c r="G39" s="13">
        <f>E39-D39</f>
        <v>-3.5</v>
      </c>
    </row>
    <row r="40" spans="1:7" s="18" customFormat="1" ht="19.5" thickBot="1" x14ac:dyDescent="0.25">
      <c r="A40" s="19" t="s">
        <v>3</v>
      </c>
      <c r="B40" s="17"/>
      <c r="C40" s="17"/>
      <c r="D40" s="44">
        <f>D39/D9*100</f>
        <v>0.24718587869093828</v>
      </c>
      <c r="E40" s="44">
        <f>E39/E9*100</f>
        <v>0.24775457030135425</v>
      </c>
      <c r="F40" s="8"/>
      <c r="G40" s="13">
        <v>0</v>
      </c>
    </row>
    <row r="41" spans="1:7" s="18" customFormat="1" ht="19.5" thickBot="1" x14ac:dyDescent="0.25">
      <c r="A41" s="34" t="s">
        <v>49</v>
      </c>
      <c r="B41" s="35" t="s">
        <v>24</v>
      </c>
      <c r="C41" s="31" t="s">
        <v>55</v>
      </c>
      <c r="D41" s="32">
        <f t="shared" ref="D41:E41" si="13">D42+D44</f>
        <v>500</v>
      </c>
      <c r="E41" s="32">
        <f t="shared" si="13"/>
        <v>500</v>
      </c>
      <c r="F41" s="36">
        <f>E41/D41*100</f>
        <v>100</v>
      </c>
      <c r="G41" s="37">
        <f>E41-D41</f>
        <v>0</v>
      </c>
    </row>
    <row r="42" spans="1:7" s="18" customFormat="1" ht="19.5" thickBot="1" x14ac:dyDescent="0.25">
      <c r="A42" s="21" t="s">
        <v>50</v>
      </c>
      <c r="B42" s="22" t="s">
        <v>24</v>
      </c>
      <c r="C42" s="22" t="s">
        <v>5</v>
      </c>
      <c r="D42" s="46">
        <v>500</v>
      </c>
      <c r="E42" s="8">
        <v>500</v>
      </c>
      <c r="F42" s="8">
        <v>0</v>
      </c>
      <c r="G42" s="13">
        <f>E42-D42</f>
        <v>0</v>
      </c>
    </row>
    <row r="43" spans="1:7" s="18" customFormat="1" ht="19.5" thickBot="1" x14ac:dyDescent="0.25">
      <c r="A43" s="23" t="s">
        <v>3</v>
      </c>
      <c r="B43" s="21"/>
      <c r="C43" s="24"/>
      <c r="D43" s="44"/>
      <c r="E43" s="8"/>
      <c r="F43" s="8"/>
      <c r="G43" s="13"/>
    </row>
    <row r="44" spans="1:7" s="18" customFormat="1" ht="19.5" thickBot="1" x14ac:dyDescent="0.25">
      <c r="A44" s="21" t="s">
        <v>47</v>
      </c>
      <c r="B44" s="22" t="s">
        <v>24</v>
      </c>
      <c r="C44" s="22" t="s">
        <v>6</v>
      </c>
      <c r="D44" s="46">
        <v>0</v>
      </c>
      <c r="E44" s="8">
        <v>0</v>
      </c>
      <c r="F44" s="8">
        <v>0</v>
      </c>
      <c r="G44" s="13">
        <f>E44-D44</f>
        <v>0</v>
      </c>
    </row>
    <row r="45" spans="1:7" s="18" customFormat="1" ht="19.5" thickBot="1" x14ac:dyDescent="0.25">
      <c r="A45" s="23" t="s">
        <v>3</v>
      </c>
      <c r="B45" s="21"/>
      <c r="C45" s="24"/>
      <c r="D45" s="44">
        <v>0</v>
      </c>
      <c r="E45" s="44">
        <v>0</v>
      </c>
      <c r="F45" s="12"/>
      <c r="G45" s="7"/>
    </row>
    <row r="46" spans="1:7" s="18" customFormat="1" ht="19.5" thickBot="1" x14ac:dyDescent="0.25">
      <c r="A46" s="21"/>
      <c r="B46" s="21"/>
      <c r="C46" s="21"/>
      <c r="D46" s="8"/>
      <c r="E46" s="8"/>
      <c r="F46" s="12"/>
      <c r="G46" s="7"/>
    </row>
    <row r="47" spans="1:7" s="18" customFormat="1" ht="19.5" thickBot="1" x14ac:dyDescent="0.25">
      <c r="A47" s="31" t="s">
        <v>62</v>
      </c>
      <c r="B47" s="31" t="s">
        <v>63</v>
      </c>
      <c r="C47" s="31" t="s">
        <v>55</v>
      </c>
      <c r="D47" s="30">
        <f>D48+D50+D53+D55+D52</f>
        <v>338150.10000000003</v>
      </c>
      <c r="E47" s="30">
        <f>E48+E50+E53+E55+E52</f>
        <v>336945.30000000005</v>
      </c>
      <c r="F47" s="32">
        <f>E47/D47*100</f>
        <v>99.643708518790916</v>
      </c>
      <c r="G47" s="30">
        <f>E47-D47</f>
        <v>-1204.7999999999884</v>
      </c>
    </row>
    <row r="48" spans="1:7" s="18" customFormat="1" ht="19.5" thickBot="1" x14ac:dyDescent="0.25">
      <c r="A48" s="23" t="s">
        <v>27</v>
      </c>
      <c r="B48" s="23" t="s">
        <v>14</v>
      </c>
      <c r="C48" s="23" t="s">
        <v>5</v>
      </c>
      <c r="D48" s="25">
        <v>82264.3</v>
      </c>
      <c r="E48" s="25">
        <v>81935.600000000006</v>
      </c>
      <c r="F48" s="8">
        <f>E48/D48*100</f>
        <v>99.600434210222417</v>
      </c>
      <c r="G48" s="13">
        <f>E48-D48</f>
        <v>-328.69999999999709</v>
      </c>
    </row>
    <row r="49" spans="1:7" s="18" customFormat="1" ht="19.5" thickBot="1" x14ac:dyDescent="0.25">
      <c r="A49" s="23" t="s">
        <v>3</v>
      </c>
      <c r="B49" s="23"/>
      <c r="C49" s="26"/>
      <c r="D49" s="44">
        <f>D48/D9*100</f>
        <v>15.410817188628235</v>
      </c>
      <c r="E49" s="44">
        <f>E48/E9*100</f>
        <v>15.425470646188181</v>
      </c>
      <c r="F49" s="8">
        <f t="shared" ref="F49:F52" si="14">E49/D49*100</f>
        <v>100.09508553232828</v>
      </c>
      <c r="G49" s="7"/>
    </row>
    <row r="50" spans="1:7" s="18" customFormat="1" ht="19.5" thickBot="1" x14ac:dyDescent="0.25">
      <c r="A50" s="27" t="s">
        <v>28</v>
      </c>
      <c r="B50" s="19" t="s">
        <v>14</v>
      </c>
      <c r="C50" s="19" t="s">
        <v>6</v>
      </c>
      <c r="D50" s="44">
        <v>216598.39999999999</v>
      </c>
      <c r="E50" s="44">
        <v>216097.8</v>
      </c>
      <c r="F50" s="8">
        <f t="shared" si="14"/>
        <v>99.768881025898608</v>
      </c>
      <c r="G50" s="13">
        <f>E50-D50</f>
        <v>-500.60000000000582</v>
      </c>
    </row>
    <row r="51" spans="1:7" s="18" customFormat="1" ht="19.5" thickBot="1" x14ac:dyDescent="0.25">
      <c r="A51" s="27" t="s">
        <v>3</v>
      </c>
      <c r="B51" s="17"/>
      <c r="C51" s="17"/>
      <c r="D51" s="44">
        <f>D50/D9*100</f>
        <v>40.576025636264738</v>
      </c>
      <c r="E51" s="44">
        <f>E50/E9*100</f>
        <v>40.683296035006073</v>
      </c>
      <c r="F51" s="8">
        <f t="shared" si="14"/>
        <v>100.26436891504096</v>
      </c>
      <c r="G51" s="13"/>
    </row>
    <row r="52" spans="1:7" s="18" customFormat="1" ht="19.5" thickBot="1" x14ac:dyDescent="0.25">
      <c r="A52" s="50" t="s">
        <v>77</v>
      </c>
      <c r="B52" s="51" t="s">
        <v>14</v>
      </c>
      <c r="C52" s="51" t="s">
        <v>8</v>
      </c>
      <c r="D52" s="8">
        <v>27164.400000000001</v>
      </c>
      <c r="E52" s="8">
        <v>26921.9</v>
      </c>
      <c r="F52" s="8">
        <f t="shared" si="14"/>
        <v>99.107287479200721</v>
      </c>
      <c r="G52" s="8">
        <f>E52-D52</f>
        <v>-242.5</v>
      </c>
    </row>
    <row r="53" spans="1:7" s="18" customFormat="1" ht="24.75" customHeight="1" thickBot="1" x14ac:dyDescent="0.25">
      <c r="A53" s="20" t="s">
        <v>29</v>
      </c>
      <c r="B53" s="19" t="s">
        <v>14</v>
      </c>
      <c r="C53" s="19" t="s">
        <v>14</v>
      </c>
      <c r="D53" s="44">
        <v>1087.3</v>
      </c>
      <c r="E53" s="45">
        <v>1081</v>
      </c>
      <c r="F53" s="8">
        <f>E53/D53*100</f>
        <v>99.420583095741762</v>
      </c>
      <c r="G53" s="13">
        <f>E53-D53</f>
        <v>-6.2999999999999545</v>
      </c>
    </row>
    <row r="54" spans="1:7" s="18" customFormat="1" ht="19.5" thickBot="1" x14ac:dyDescent="0.25">
      <c r="A54" s="27" t="s">
        <v>3</v>
      </c>
      <c r="B54" s="17"/>
      <c r="C54" s="17"/>
      <c r="D54" s="44">
        <f>D53/D9*100</f>
        <v>0.20368715869697401</v>
      </c>
      <c r="E54" s="44">
        <f>E53/E9*100</f>
        <v>0.20351268274754103</v>
      </c>
      <c r="F54" s="8"/>
      <c r="G54" s="13"/>
    </row>
    <row r="55" spans="1:7" s="18" customFormat="1" ht="19.5" thickBot="1" x14ac:dyDescent="0.25">
      <c r="A55" s="27" t="s">
        <v>30</v>
      </c>
      <c r="B55" s="19" t="s">
        <v>14</v>
      </c>
      <c r="C55" s="19" t="s">
        <v>22</v>
      </c>
      <c r="D55" s="44">
        <v>11035.7</v>
      </c>
      <c r="E55" s="44">
        <v>10909</v>
      </c>
      <c r="F55" s="8">
        <f>E55/D55*100</f>
        <v>98.8519078989099</v>
      </c>
      <c r="G55" s="13">
        <f>E55-D55</f>
        <v>-126.70000000000073</v>
      </c>
    </row>
    <row r="56" spans="1:7" s="18" customFormat="1" ht="19.5" thickBot="1" x14ac:dyDescent="0.25">
      <c r="A56" s="27" t="s">
        <v>3</v>
      </c>
      <c r="B56" s="17"/>
      <c r="C56" s="17"/>
      <c r="D56" s="44">
        <f>D55/D9*100</f>
        <v>2.0673506642437194</v>
      </c>
      <c r="E56" s="44">
        <f>E55/E9*100</f>
        <v>2.0537648992533994</v>
      </c>
      <c r="F56" s="12"/>
      <c r="G56" s="7"/>
    </row>
    <row r="57" spans="1:7" s="18" customFormat="1" ht="19.5" thickBot="1" x14ac:dyDescent="0.25">
      <c r="A57" s="38" t="s">
        <v>64</v>
      </c>
      <c r="B57" s="39" t="s">
        <v>65</v>
      </c>
      <c r="C57" s="39" t="s">
        <v>55</v>
      </c>
      <c r="D57" s="32">
        <f t="shared" ref="D57:E57" si="15">D58+D60+D62</f>
        <v>83170.399999999994</v>
      </c>
      <c r="E57" s="32">
        <f t="shared" si="15"/>
        <v>83034.600000000006</v>
      </c>
      <c r="F57" s="32">
        <f>E57/D57*100</f>
        <v>99.836720756422963</v>
      </c>
      <c r="G57" s="32">
        <f>E57-D57</f>
        <v>-135.79999999998836</v>
      </c>
    </row>
    <row r="58" spans="1:7" s="18" customFormat="1" ht="19.5" thickBot="1" x14ac:dyDescent="0.25">
      <c r="A58" s="27" t="s">
        <v>31</v>
      </c>
      <c r="B58" s="19" t="s">
        <v>32</v>
      </c>
      <c r="C58" s="19" t="s">
        <v>5</v>
      </c>
      <c r="D58" s="44">
        <v>67850.2</v>
      </c>
      <c r="E58" s="44">
        <v>67735.3</v>
      </c>
      <c r="F58" s="8">
        <f>E58/D58*100</f>
        <v>99.830656357682074</v>
      </c>
      <c r="G58" s="13">
        <f>E58-D58</f>
        <v>-114.89999999999418</v>
      </c>
    </row>
    <row r="59" spans="1:7" s="18" customFormat="1" ht="19.5" thickBot="1" x14ac:dyDescent="0.25">
      <c r="A59" s="27" t="s">
        <v>3</v>
      </c>
      <c r="B59" s="17"/>
      <c r="C59" s="17"/>
      <c r="D59" s="44">
        <f>D58/D9*100</f>
        <v>12.7105807551011</v>
      </c>
      <c r="E59" s="44">
        <f>E58/E9*100</f>
        <v>12.752074578824713</v>
      </c>
      <c r="F59" s="8"/>
      <c r="G59" s="13"/>
    </row>
    <row r="60" spans="1:7" s="18" customFormat="1" ht="19.5" thickBot="1" x14ac:dyDescent="0.25">
      <c r="A60" s="27" t="s">
        <v>33</v>
      </c>
      <c r="B60" s="19" t="s">
        <v>32</v>
      </c>
      <c r="C60" s="19" t="s">
        <v>6</v>
      </c>
      <c r="D60" s="44">
        <v>0</v>
      </c>
      <c r="E60" s="44">
        <v>0</v>
      </c>
      <c r="F60" s="8">
        <v>0</v>
      </c>
      <c r="G60" s="13">
        <f>E60-D60</f>
        <v>0</v>
      </c>
    </row>
    <row r="61" spans="1:7" s="18" customFormat="1" ht="19.5" thickBot="1" x14ac:dyDescent="0.25">
      <c r="A61" s="27" t="s">
        <v>3</v>
      </c>
      <c r="B61" s="17"/>
      <c r="C61" s="17"/>
      <c r="D61" s="44">
        <f>D60/D9*100</f>
        <v>0</v>
      </c>
      <c r="E61" s="44">
        <f>E60/E9*100</f>
        <v>0</v>
      </c>
      <c r="F61" s="8"/>
      <c r="G61" s="13"/>
    </row>
    <row r="62" spans="1:7" s="18" customFormat="1" ht="38.25" thickBot="1" x14ac:dyDescent="0.25">
      <c r="A62" s="20" t="s">
        <v>34</v>
      </c>
      <c r="B62" s="19" t="s">
        <v>32</v>
      </c>
      <c r="C62" s="19" t="s">
        <v>10</v>
      </c>
      <c r="D62" s="44">
        <v>15320.2</v>
      </c>
      <c r="E62" s="44">
        <v>15299.3</v>
      </c>
      <c r="F62" s="8">
        <f>E62/D62*100</f>
        <v>99.863578804454249</v>
      </c>
      <c r="G62" s="13">
        <f>E62-D62</f>
        <v>-20.900000000001455</v>
      </c>
    </row>
    <row r="63" spans="1:7" s="18" customFormat="1" ht="19.5" thickBot="1" x14ac:dyDescent="0.25">
      <c r="A63" s="27" t="s">
        <v>3</v>
      </c>
      <c r="B63" s="17"/>
      <c r="C63" s="17"/>
      <c r="D63" s="44">
        <f>D62/D9*100</f>
        <v>2.8699788546577589</v>
      </c>
      <c r="E63" s="44">
        <f>E62/E9*100</f>
        <v>2.8802974904342777</v>
      </c>
      <c r="F63" s="12"/>
      <c r="G63" s="7"/>
    </row>
    <row r="64" spans="1:7" s="18" customFormat="1" ht="19.5" thickBot="1" x14ac:dyDescent="0.25">
      <c r="A64" s="40" t="s">
        <v>66</v>
      </c>
      <c r="B64" s="31" t="s">
        <v>67</v>
      </c>
      <c r="C64" s="31" t="s">
        <v>55</v>
      </c>
      <c r="D64" s="30">
        <f t="shared" ref="D64" si="16">D65+D67+D69+D71</f>
        <v>45154.611000000004</v>
      </c>
      <c r="E64" s="30">
        <f>E65+E67+E69+E71</f>
        <v>44833.340000000004</v>
      </c>
      <c r="F64" s="32">
        <f>E64/D64*100</f>
        <v>99.288508985272841</v>
      </c>
      <c r="G64" s="30">
        <f>E64-D64</f>
        <v>-321.27100000000064</v>
      </c>
    </row>
    <row r="65" spans="1:7" s="18" customFormat="1" ht="19.5" thickBot="1" x14ac:dyDescent="0.25">
      <c r="A65" s="27" t="s">
        <v>35</v>
      </c>
      <c r="B65" s="19" t="s">
        <v>36</v>
      </c>
      <c r="C65" s="19" t="s">
        <v>5</v>
      </c>
      <c r="D65" s="44">
        <v>5365.6</v>
      </c>
      <c r="E65" s="44">
        <v>5365.5950000000003</v>
      </c>
      <c r="F65" s="8">
        <f>E65/D65*100</f>
        <v>99.999906813776647</v>
      </c>
      <c r="G65" s="13">
        <f>E65-D65</f>
        <v>-5.0000000001091394E-3</v>
      </c>
    </row>
    <row r="66" spans="1:7" s="18" customFormat="1" ht="19.5" thickBot="1" x14ac:dyDescent="0.25">
      <c r="A66" s="27" t="s">
        <v>3</v>
      </c>
      <c r="B66" s="17"/>
      <c r="C66" s="17"/>
      <c r="D66" s="44">
        <f>D65/D9*100</f>
        <v>1.0051538845805976</v>
      </c>
      <c r="E66" s="44">
        <f>E65/E9*100</f>
        <v>1.0101448963800115</v>
      </c>
      <c r="F66" s="8"/>
      <c r="G66" s="13"/>
    </row>
    <row r="67" spans="1:7" s="18" customFormat="1" ht="19.5" thickBot="1" x14ac:dyDescent="0.25">
      <c r="A67" s="27" t="s">
        <v>37</v>
      </c>
      <c r="B67" s="19" t="s">
        <v>36</v>
      </c>
      <c r="C67" s="19" t="s">
        <v>8</v>
      </c>
      <c r="D67" s="44">
        <v>5952.7110000000002</v>
      </c>
      <c r="E67" s="44">
        <v>5952.1949999999997</v>
      </c>
      <c r="F67" s="8">
        <f>E67/D67*100</f>
        <v>99.991331680640954</v>
      </c>
      <c r="G67" s="13">
        <f>E67-D67</f>
        <v>-0.51600000000053114</v>
      </c>
    </row>
    <row r="68" spans="1:7" s="18" customFormat="1" ht="19.5" thickBot="1" x14ac:dyDescent="0.25">
      <c r="A68" s="27" t="s">
        <v>3</v>
      </c>
      <c r="B68" s="17"/>
      <c r="C68" s="17"/>
      <c r="D68" s="44">
        <f>D67/D9*100</f>
        <v>1.1151391429543114</v>
      </c>
      <c r="E68" s="44">
        <f>E67/E9*100</f>
        <v>1.1205801782483811</v>
      </c>
      <c r="F68" s="8"/>
      <c r="G68" s="13"/>
    </row>
    <row r="69" spans="1:7" s="18" customFormat="1" ht="19.5" thickBot="1" x14ac:dyDescent="0.25">
      <c r="A69" s="27" t="s">
        <v>38</v>
      </c>
      <c r="B69" s="19" t="s">
        <v>36</v>
      </c>
      <c r="C69" s="19" t="s">
        <v>10</v>
      </c>
      <c r="D69" s="44">
        <v>33490.300000000003</v>
      </c>
      <c r="E69" s="44">
        <v>33170.65</v>
      </c>
      <c r="F69" s="8">
        <f>E69/D69*100</f>
        <v>99.045544530804435</v>
      </c>
      <c r="G69" s="13">
        <f>E69-D69</f>
        <v>-319.65000000000146</v>
      </c>
    </row>
    <row r="70" spans="1:7" s="18" customFormat="1" ht="19.5" thickBot="1" x14ac:dyDescent="0.25">
      <c r="A70" s="27" t="s">
        <v>3</v>
      </c>
      <c r="B70" s="17"/>
      <c r="C70" s="17"/>
      <c r="D70" s="44">
        <f>D69/D9*100</f>
        <v>6.2738379940304139</v>
      </c>
      <c r="E70" s="44">
        <f>E69/E9*100</f>
        <v>6.2448177335612591</v>
      </c>
      <c r="F70" s="8"/>
      <c r="G70" s="13"/>
    </row>
    <row r="71" spans="1:7" s="18" customFormat="1" ht="38.25" thickBot="1" x14ac:dyDescent="0.25">
      <c r="A71" s="20" t="s">
        <v>39</v>
      </c>
      <c r="B71" s="19" t="s">
        <v>36</v>
      </c>
      <c r="C71" s="19" t="s">
        <v>12</v>
      </c>
      <c r="D71" s="44">
        <v>346</v>
      </c>
      <c r="E71" s="44">
        <v>344.9</v>
      </c>
      <c r="F71" s="8">
        <f>E71/D71*100</f>
        <v>99.682080924855484</v>
      </c>
      <c r="G71" s="13">
        <f>E71-D71</f>
        <v>-1.1000000000000227</v>
      </c>
    </row>
    <row r="72" spans="1:7" s="18" customFormat="1" ht="19.5" thickBot="1" x14ac:dyDescent="0.25">
      <c r="A72" s="27" t="s">
        <v>3</v>
      </c>
      <c r="B72" s="17"/>
      <c r="C72" s="17"/>
      <c r="D72" s="44">
        <f>D71/D9*100</f>
        <v>6.4817214116759864E-2</v>
      </c>
      <c r="E72" s="44">
        <f>E71/E9*100</f>
        <v>6.4932029860894441E-2</v>
      </c>
      <c r="F72" s="12"/>
      <c r="G72" s="7"/>
    </row>
    <row r="73" spans="1:7" s="18" customFormat="1" ht="19.5" thickBot="1" x14ac:dyDescent="0.25">
      <c r="A73" s="40" t="s">
        <v>68</v>
      </c>
      <c r="B73" s="31" t="s">
        <v>69</v>
      </c>
      <c r="C73" s="31" t="s">
        <v>55</v>
      </c>
      <c r="D73" s="30">
        <f t="shared" ref="D73:E73" si="17">D74</f>
        <v>319.89999999999998</v>
      </c>
      <c r="E73" s="30">
        <f t="shared" si="17"/>
        <v>319.8</v>
      </c>
      <c r="F73" s="32">
        <f>E73/D73*100</f>
        <v>99.9687402313223</v>
      </c>
      <c r="G73" s="30">
        <f>E73-D73</f>
        <v>-9.9999999999965894E-2</v>
      </c>
    </row>
    <row r="74" spans="1:7" s="18" customFormat="1" ht="19.5" thickBot="1" x14ac:dyDescent="0.25">
      <c r="A74" s="27" t="s">
        <v>40</v>
      </c>
      <c r="B74" s="19" t="s">
        <v>17</v>
      </c>
      <c r="C74" s="19" t="s">
        <v>5</v>
      </c>
      <c r="D74" s="44">
        <v>319.89999999999998</v>
      </c>
      <c r="E74" s="44">
        <v>319.8</v>
      </c>
      <c r="F74" s="8">
        <f>E74/D74*100</f>
        <v>99.9687402313223</v>
      </c>
      <c r="G74" s="13">
        <f>E74-D74</f>
        <v>-9.9999999999965894E-2</v>
      </c>
    </row>
    <row r="75" spans="1:7" s="18" customFormat="1" ht="19.5" thickBot="1" x14ac:dyDescent="0.25">
      <c r="A75" s="27" t="s">
        <v>3</v>
      </c>
      <c r="B75" s="17"/>
      <c r="C75" s="17"/>
      <c r="D75" s="44">
        <f>D74/D9*100</f>
        <v>5.9927823109686362E-2</v>
      </c>
      <c r="E75" s="44">
        <f>E74/E9*100</f>
        <v>6.02066197434446E-2</v>
      </c>
      <c r="F75" s="8"/>
      <c r="G75" s="13"/>
    </row>
    <row r="76" spans="1:7" s="18" customFormat="1" ht="19.5" thickBot="1" x14ac:dyDescent="0.25">
      <c r="A76" s="40" t="s">
        <v>70</v>
      </c>
      <c r="B76" s="31" t="s">
        <v>71</v>
      </c>
      <c r="C76" s="31" t="s">
        <v>55</v>
      </c>
      <c r="D76" s="30">
        <f t="shared" ref="D76:E76" si="18">D77</f>
        <v>2361.6</v>
      </c>
      <c r="E76" s="30">
        <f t="shared" si="18"/>
        <v>2339.4</v>
      </c>
      <c r="F76" s="32">
        <f>E76/D76*100</f>
        <v>99.059959349593512</v>
      </c>
      <c r="G76" s="30">
        <f>E76-D76</f>
        <v>-22.199999999999818</v>
      </c>
    </row>
    <row r="77" spans="1:7" s="18" customFormat="1" ht="19.5" thickBot="1" x14ac:dyDescent="0.25">
      <c r="A77" s="27" t="s">
        <v>41</v>
      </c>
      <c r="B77" s="19" t="s">
        <v>26</v>
      </c>
      <c r="C77" s="19" t="s">
        <v>6</v>
      </c>
      <c r="D77" s="44">
        <v>2361.6</v>
      </c>
      <c r="E77" s="44">
        <v>2339.4</v>
      </c>
      <c r="F77" s="8">
        <f>E77/D77*100</f>
        <v>99.059959349593512</v>
      </c>
      <c r="G77" s="13">
        <f>E77-D77</f>
        <v>-22.199999999999818</v>
      </c>
    </row>
    <row r="78" spans="1:7" s="18" customFormat="1" ht="19.5" thickBot="1" x14ac:dyDescent="0.25">
      <c r="A78" s="27" t="s">
        <v>3</v>
      </c>
      <c r="B78" s="17"/>
      <c r="C78" s="17"/>
      <c r="D78" s="44">
        <f>D77/D9*100</f>
        <v>0.44240558629520266</v>
      </c>
      <c r="E78" s="44">
        <f>E77/E9*100</f>
        <v>0.44042328401442876</v>
      </c>
      <c r="F78" s="12"/>
      <c r="G78" s="7"/>
    </row>
    <row r="79" spans="1:7" s="18" customFormat="1" ht="38.25" thickBot="1" x14ac:dyDescent="0.25">
      <c r="A79" s="33" t="s">
        <v>72</v>
      </c>
      <c r="B79" s="31" t="s">
        <v>73</v>
      </c>
      <c r="C79" s="31" t="s">
        <v>55</v>
      </c>
      <c r="D79" s="30">
        <f t="shared" ref="D79:E79" si="19">D80</f>
        <v>231.8</v>
      </c>
      <c r="E79" s="30">
        <f t="shared" si="19"/>
        <v>231.8</v>
      </c>
      <c r="F79" s="32">
        <f>E79/D79*100</f>
        <v>100</v>
      </c>
      <c r="G79" s="30">
        <f t="shared" ref="G79:G85" si="20">E79-D79</f>
        <v>0</v>
      </c>
    </row>
    <row r="80" spans="1:7" s="18" customFormat="1" ht="38.25" thickBot="1" x14ac:dyDescent="0.25">
      <c r="A80" s="20" t="s">
        <v>42</v>
      </c>
      <c r="B80" s="19" t="s">
        <v>19</v>
      </c>
      <c r="C80" s="19" t="s">
        <v>5</v>
      </c>
      <c r="D80" s="44">
        <v>231.8</v>
      </c>
      <c r="E80" s="44">
        <v>231.8</v>
      </c>
      <c r="F80" s="8">
        <f t="shared" ref="F80:F83" si="21">E80/D80*100</f>
        <v>100</v>
      </c>
      <c r="G80" s="13">
        <f t="shared" si="20"/>
        <v>0</v>
      </c>
    </row>
    <row r="81" spans="1:7" s="18" customFormat="1" ht="19.5" thickBot="1" x14ac:dyDescent="0.25">
      <c r="A81" s="27" t="s">
        <v>3</v>
      </c>
      <c r="B81" s="17"/>
      <c r="C81" s="17"/>
      <c r="D81" s="44">
        <f>D80/D9*100</f>
        <v>4.342378679845358E-2</v>
      </c>
      <c r="E81" s="44">
        <f>E80/E9*100</f>
        <v>4.3639444829676237E-2</v>
      </c>
      <c r="F81" s="12"/>
      <c r="G81" s="7"/>
    </row>
    <row r="82" spans="1:7" s="18" customFormat="1" ht="19.5" thickBot="1" x14ac:dyDescent="0.25">
      <c r="A82" s="40" t="s">
        <v>74</v>
      </c>
      <c r="B82" s="31" t="s">
        <v>75</v>
      </c>
      <c r="C82" s="31" t="s">
        <v>55</v>
      </c>
      <c r="D82" s="30">
        <f>D83+D85</f>
        <v>13053.300000000001</v>
      </c>
      <c r="E82" s="30">
        <f>E83+E85</f>
        <v>13053.300000000001</v>
      </c>
      <c r="F82" s="32">
        <f>E82/D82*100</f>
        <v>100</v>
      </c>
      <c r="G82" s="30">
        <f>E82-D82</f>
        <v>0</v>
      </c>
    </row>
    <row r="83" spans="1:7" s="18" customFormat="1" ht="60" customHeight="1" thickBot="1" x14ac:dyDescent="0.25">
      <c r="A83" s="28" t="s">
        <v>43</v>
      </c>
      <c r="B83" s="19" t="s">
        <v>44</v>
      </c>
      <c r="C83" s="19" t="s">
        <v>5</v>
      </c>
      <c r="D83" s="44">
        <v>10075.700000000001</v>
      </c>
      <c r="E83" s="44">
        <v>10075.700000000001</v>
      </c>
      <c r="F83" s="8">
        <f t="shared" si="21"/>
        <v>100</v>
      </c>
      <c r="G83" s="13">
        <f t="shared" si="20"/>
        <v>0</v>
      </c>
    </row>
    <row r="84" spans="1:7" s="18" customFormat="1" ht="19.5" thickBot="1" x14ac:dyDescent="0.25">
      <c r="A84" s="27" t="s">
        <v>3</v>
      </c>
      <c r="B84" s="17"/>
      <c r="C84" s="17"/>
      <c r="D84" s="44">
        <f>D83/D9*100</f>
        <v>1.8875109950180273</v>
      </c>
      <c r="E84" s="44">
        <f>E83/E9*100</f>
        <v>1.8968850486210906</v>
      </c>
      <c r="F84" s="8"/>
      <c r="G84" s="13"/>
    </row>
    <row r="85" spans="1:7" s="18" customFormat="1" ht="19.5" thickBot="1" x14ac:dyDescent="0.25">
      <c r="A85" s="27" t="s">
        <v>45</v>
      </c>
      <c r="B85" s="29" t="s">
        <v>44</v>
      </c>
      <c r="C85" s="19" t="s">
        <v>8</v>
      </c>
      <c r="D85" s="44">
        <v>2977.6</v>
      </c>
      <c r="E85" s="44">
        <v>2977.6</v>
      </c>
      <c r="F85" s="8">
        <v>0</v>
      </c>
      <c r="G85" s="13">
        <f t="shared" si="20"/>
        <v>0</v>
      </c>
    </row>
    <row r="86" spans="1:7" s="18" customFormat="1" ht="19.5" thickBot="1" x14ac:dyDescent="0.25">
      <c r="A86" s="27" t="s">
        <v>3</v>
      </c>
      <c r="B86" s="17"/>
      <c r="C86" s="17"/>
      <c r="D86" s="44">
        <f>D85/D9*100</f>
        <v>0.55780270738168847</v>
      </c>
      <c r="E86" s="44">
        <f>E85/E9*100</f>
        <v>0.56057295480950786</v>
      </c>
      <c r="F86" s="8"/>
      <c r="G86" s="13"/>
    </row>
    <row r="87" spans="1:7" ht="20.25" x14ac:dyDescent="0.2">
      <c r="A87" s="3"/>
      <c r="B87" s="4"/>
      <c r="C87" s="4"/>
      <c r="D87" s="47"/>
      <c r="E87" s="47"/>
      <c r="F87" s="6"/>
      <c r="G87" s="5"/>
    </row>
    <row r="88" spans="1:7" ht="20.25" x14ac:dyDescent="0.2">
      <c r="A88" s="49" t="s">
        <v>76</v>
      </c>
      <c r="B88" s="4"/>
      <c r="C88" s="4"/>
      <c r="D88" s="47"/>
      <c r="E88" s="47"/>
      <c r="F88" s="6"/>
      <c r="G88" s="5"/>
    </row>
    <row r="89" spans="1:7" ht="40.5" customHeight="1" x14ac:dyDescent="0.25">
      <c r="A89" s="52"/>
      <c r="B89" s="52"/>
      <c r="C89" s="52"/>
      <c r="D89" s="47"/>
      <c r="E89" s="47"/>
      <c r="F89" s="58"/>
      <c r="G89" s="59"/>
    </row>
    <row r="90" spans="1:7" ht="15.75" x14ac:dyDescent="0.25">
      <c r="A90" s="1"/>
      <c r="B90" s="1"/>
      <c r="C90" s="1"/>
      <c r="D90" s="48"/>
      <c r="E90" s="48"/>
      <c r="F90" s="1"/>
      <c r="G90" s="1"/>
    </row>
    <row r="91" spans="1:7" ht="15.75" x14ac:dyDescent="0.25">
      <c r="A91" s="2"/>
      <c r="B91" s="1"/>
      <c r="C91" s="1"/>
      <c r="D91" s="48"/>
      <c r="E91" s="48"/>
      <c r="F91" s="1"/>
      <c r="G91" s="1"/>
    </row>
    <row r="92" spans="1:7" ht="15.75" x14ac:dyDescent="0.25">
      <c r="A92" s="2"/>
      <c r="B92" s="1"/>
      <c r="C92" s="1"/>
      <c r="D92" s="48"/>
      <c r="E92" s="48"/>
      <c r="F92" s="1"/>
      <c r="G92" s="1"/>
    </row>
    <row r="93" spans="1:7" ht="15.75" x14ac:dyDescent="0.25">
      <c r="A93" s="2"/>
      <c r="B93" s="1"/>
      <c r="C93" s="1"/>
      <c r="D93" s="48"/>
      <c r="E93" s="48"/>
      <c r="F93" s="1"/>
      <c r="G93" s="1"/>
    </row>
    <row r="94" spans="1:7" ht="15.75" x14ac:dyDescent="0.25">
      <c r="A94" s="1"/>
      <c r="B94" s="1"/>
      <c r="C94" s="1"/>
      <c r="D94" s="48"/>
      <c r="E94" s="48"/>
      <c r="F94" s="1"/>
      <c r="G94" s="1"/>
    </row>
    <row r="95" spans="1:7" ht="15.75" x14ac:dyDescent="0.25">
      <c r="A95" s="2"/>
      <c r="B95" s="1"/>
      <c r="C95" s="1"/>
      <c r="D95" s="1"/>
      <c r="E95" s="1"/>
      <c r="F95" s="1"/>
      <c r="G95" s="1"/>
    </row>
  </sheetData>
  <mergeCells count="8">
    <mergeCell ref="A1:G3"/>
    <mergeCell ref="A89:C89"/>
    <mergeCell ref="D7:E7"/>
    <mergeCell ref="F7:G7"/>
    <mergeCell ref="A7:A8"/>
    <mergeCell ref="B7:B8"/>
    <mergeCell ref="C7:C8"/>
    <mergeCell ref="F89:G89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2017-04-10T12:57:47Z</cp:lastPrinted>
  <dcterms:created xsi:type="dcterms:W3CDTF">2013-06-06T07:36:08Z</dcterms:created>
  <dcterms:modified xsi:type="dcterms:W3CDTF">2018-01-22T09:37:45Z</dcterms:modified>
</cp:coreProperties>
</file>