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лист1!$A$7:$I$354</definedName>
    <definedName name="_xlnm.Print_Area" localSheetId="0">лист1!$A$1:$L$360</definedName>
  </definedNames>
  <calcPr calcId="145621"/>
</workbook>
</file>

<file path=xl/calcChain.xml><?xml version="1.0" encoding="utf-8"?>
<calcChain xmlns="http://schemas.openxmlformats.org/spreadsheetml/2006/main">
  <c r="I298" i="2" l="1"/>
  <c r="J298" i="2"/>
  <c r="H298" i="2"/>
  <c r="K300" i="2"/>
  <c r="L300" i="2"/>
  <c r="J9" i="2" l="1"/>
  <c r="L356" i="2" l="1"/>
  <c r="K356" i="2"/>
  <c r="K10" i="2"/>
  <c r="L10" i="2"/>
  <c r="L357" i="2" l="1"/>
  <c r="K357" i="2"/>
  <c r="I349" i="2"/>
  <c r="J349" i="2"/>
  <c r="H349" i="2"/>
  <c r="H100" i="2" l="1"/>
  <c r="I335" i="2" l="1"/>
  <c r="J335" i="2"/>
  <c r="K336" i="2"/>
  <c r="H335" i="2"/>
  <c r="L337" i="2"/>
  <c r="K337" i="2"/>
  <c r="K350" i="2" l="1"/>
  <c r="K339" i="2"/>
  <c r="K330" i="2"/>
  <c r="K310" i="2"/>
  <c r="K304" i="2"/>
  <c r="K299" i="2"/>
  <c r="K280" i="2"/>
  <c r="K239" i="2"/>
  <c r="K194" i="2"/>
  <c r="K189" i="2"/>
  <c r="K188" i="2"/>
  <c r="K134" i="2"/>
  <c r="K105" i="2"/>
  <c r="K103" i="2"/>
  <c r="K102" i="2"/>
  <c r="K101" i="2"/>
  <c r="K99" i="2"/>
  <c r="K98" i="2"/>
  <c r="K97" i="2"/>
  <c r="K96" i="2"/>
  <c r="K94" i="2"/>
  <c r="K90" i="2"/>
  <c r="K50" i="2"/>
  <c r="K30" i="2"/>
  <c r="K16" i="2"/>
  <c r="H338" i="2"/>
  <c r="H238" i="2"/>
  <c r="H104" i="2"/>
  <c r="H95" i="2"/>
  <c r="H93" i="2"/>
  <c r="H91" i="2"/>
  <c r="H9" i="2"/>
  <c r="H8" i="2" l="1"/>
  <c r="J100" i="2"/>
  <c r="I100" i="2"/>
  <c r="K100" i="2" s="1"/>
  <c r="L103" i="2"/>
  <c r="L101" i="2"/>
  <c r="J104" i="2" l="1"/>
  <c r="I104" i="2"/>
  <c r="K104" i="2" s="1"/>
  <c r="L188" i="2"/>
  <c r="I9" i="2"/>
  <c r="K9" i="2" s="1"/>
  <c r="K349" i="2" l="1"/>
  <c r="K87" i="2" l="1"/>
  <c r="K355" i="2" l="1"/>
  <c r="J338" i="2" l="1"/>
  <c r="J238" i="2"/>
  <c r="J95" i="2"/>
  <c r="J93" i="2"/>
  <c r="J91" i="2"/>
  <c r="L350" i="2"/>
  <c r="L339" i="2"/>
  <c r="L336" i="2"/>
  <c r="L330" i="2"/>
  <c r="L310" i="2"/>
  <c r="L304" i="2"/>
  <c r="L299" i="2"/>
  <c r="L280" i="2"/>
  <c r="L239" i="2"/>
  <c r="L194" i="2"/>
  <c r="L189" i="2"/>
  <c r="L134" i="2"/>
  <c r="L105" i="2"/>
  <c r="L102" i="2"/>
  <c r="L99" i="2"/>
  <c r="L98" i="2"/>
  <c r="L97" i="2"/>
  <c r="L96" i="2"/>
  <c r="L94" i="2"/>
  <c r="L90" i="2"/>
  <c r="L50" i="2"/>
  <c r="L30" i="2"/>
  <c r="L16" i="2"/>
  <c r="K79" i="2"/>
  <c r="I26" i="2"/>
  <c r="I37" i="2"/>
  <c r="I39" i="2"/>
  <c r="I28" i="2" s="1"/>
  <c r="I43" i="2"/>
  <c r="I42" i="2" s="1"/>
  <c r="I48" i="2"/>
  <c r="I47" i="2" s="1"/>
  <c r="I46" i="2" s="1"/>
  <c r="I45" i="2" s="1"/>
  <c r="I85" i="2"/>
  <c r="I84" i="2" s="1"/>
  <c r="I91" i="2"/>
  <c r="I93" i="2"/>
  <c r="K93" i="2" s="1"/>
  <c r="I113" i="2"/>
  <c r="I121" i="2"/>
  <c r="I118" i="2" s="1"/>
  <c r="I124" i="2"/>
  <c r="I132" i="2"/>
  <c r="I131" i="2" s="1"/>
  <c r="I130" i="2" s="1"/>
  <c r="I192" i="2"/>
  <c r="I191" i="2" s="1"/>
  <c r="I190" i="2" s="1"/>
  <c r="I275" i="2"/>
  <c r="I278" i="2"/>
  <c r="I277" i="2" s="1"/>
  <c r="I284" i="2"/>
  <c r="I286" i="2"/>
  <c r="I291" i="2"/>
  <c r="I293" i="2"/>
  <c r="I295" i="2"/>
  <c r="I288" i="2" s="1"/>
  <c r="I308" i="2"/>
  <c r="I307" i="2" s="1"/>
  <c r="I306" i="2" s="1"/>
  <c r="I305" i="2" s="1"/>
  <c r="K335" i="2"/>
  <c r="I338" i="2"/>
  <c r="K338" i="2" s="1"/>
  <c r="I342" i="2"/>
  <c r="I341" i="2" s="1"/>
  <c r="I340" i="2" s="1"/>
  <c r="I347" i="2"/>
  <c r="I238" i="2"/>
  <c r="K238" i="2" s="1"/>
  <c r="I353" i="2"/>
  <c r="J8" i="2" l="1"/>
  <c r="L93" i="2"/>
  <c r="L349" i="2"/>
  <c r="L238" i="2"/>
  <c r="L335" i="2"/>
  <c r="L100" i="2"/>
  <c r="L338" i="2"/>
  <c r="I290" i="2"/>
  <c r="I115" i="2"/>
  <c r="I274" i="2"/>
  <c r="I273" i="2" s="1"/>
  <c r="I272" i="2" s="1"/>
  <c r="I269" i="2"/>
  <c r="I34" i="2"/>
  <c r="I23" i="2" s="1"/>
  <c r="I20" i="2" s="1"/>
  <c r="I112" i="2"/>
  <c r="I302" i="2"/>
  <c r="I301" i="2" s="1"/>
  <c r="I127" i="2"/>
  <c r="I82" i="2"/>
  <c r="I81" i="2" s="1"/>
  <c r="I80" i="2" s="1"/>
  <c r="I346" i="2"/>
  <c r="I345" i="2" s="1"/>
  <c r="I344" i="2" s="1"/>
  <c r="K298" i="2"/>
  <c r="I283" i="2"/>
  <c r="L298" i="2" l="1"/>
  <c r="I282" i="2"/>
  <c r="I281" i="2" s="1"/>
  <c r="I22" i="2"/>
  <c r="I33" i="2"/>
  <c r="I32" i="2" s="1"/>
  <c r="I31" i="2" s="1"/>
  <c r="I19" i="2"/>
  <c r="I14" i="2"/>
  <c r="I13" i="2" s="1"/>
  <c r="I12" i="2" s="1"/>
  <c r="I11" i="2" s="1"/>
  <c r="I268" i="2"/>
  <c r="I266" i="2"/>
  <c r="I126" i="2"/>
  <c r="I123" i="2" s="1"/>
  <c r="I120" i="2" s="1"/>
  <c r="I117" i="2" s="1"/>
  <c r="I109" i="2"/>
  <c r="I114" i="2"/>
  <c r="I111" i="2" s="1"/>
  <c r="I18" i="2" l="1"/>
  <c r="I17" i="2" s="1"/>
  <c r="I108" i="2"/>
  <c r="I352" i="2"/>
  <c r="I351" i="2" s="1"/>
  <c r="I265" i="2"/>
  <c r="I261" i="2" s="1"/>
  <c r="I260" i="2" s="1"/>
  <c r="I263" i="2"/>
  <c r="I262" i="2" s="1"/>
  <c r="I107" i="2" l="1"/>
  <c r="I106" i="2" s="1"/>
  <c r="I259" i="2"/>
  <c r="I258" i="2" s="1"/>
  <c r="I256" i="2"/>
  <c r="I95" i="2"/>
  <c r="I8" i="2" l="1"/>
  <c r="K8" i="2" s="1"/>
  <c r="K95" i="2"/>
  <c r="L95" i="2"/>
  <c r="L9" i="2"/>
  <c r="L104" i="2"/>
  <c r="I255" i="2"/>
  <c r="I253" i="2"/>
  <c r="L8" i="2" l="1"/>
  <c r="I252" i="2"/>
  <c r="I251" i="2" s="1"/>
  <c r="I249" i="2"/>
  <c r="I248" i="2" l="1"/>
  <c r="I246" i="2"/>
  <c r="I243" i="2" s="1"/>
  <c r="I245" i="2" l="1"/>
  <c r="I242" i="2"/>
  <c r="I241" i="2" l="1"/>
  <c r="I240" i="2" s="1"/>
</calcChain>
</file>

<file path=xl/sharedStrings.xml><?xml version="1.0" encoding="utf-8"?>
<sst xmlns="http://schemas.openxmlformats.org/spreadsheetml/2006/main" count="1433" uniqueCount="198">
  <si>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</si>
  <si>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</si>
  <si>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</si>
  <si>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</si>
  <si>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</si>
  <si>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</si>
  <si>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</si>
  <si>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</si>
  <si>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</si>
  <si>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</si>
  <si>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</si>
  <si>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</si>
  <si>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</si>
  <si>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</si>
  <si>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</si>
  <si>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</si>
  <si>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</si>
  <si>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</si>
  <si>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</si>
  <si>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</si>
  <si>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</si>
  <si>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</si>
  <si>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</si>
  <si>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</si>
  <si>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</si>
  <si>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</si>
  <si>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</si>
  <si>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</si>
  <si>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</si>
  <si>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</si>
  <si>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</si>
  <si>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</si>
  <si>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</si>
  <si>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</si>
  <si>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</si>
  <si>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</si>
  <si>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</si>
  <si>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</si>
  <si>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</si>
  <si>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</si>
  <si>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</si>
  <si>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</si>
  <si>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</si>
  <si>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</si>
  <si>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</si>
  <si>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</si>
  <si>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</si>
  <si>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</si>
  <si>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</si>
  <si>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</si>
  <si>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</si>
  <si>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</si>
  <si>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</si>
  <si>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</si>
  <si>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</si>
  <si>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</si>
  <si>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</si>
  <si>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</si>
  <si>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</si>
  <si>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</si>
  <si>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</si>
  <si>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</si>
  <si>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</si>
  <si>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</si>
  <si>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</si>
  <si>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</si>
  <si>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</si>
  <si>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</si>
  <si>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</si>
  <si>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</si>
  <si>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</si>
  <si>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</si>
  <si>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</si>
  <si>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</si>
  <si>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</si>
  <si>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</si>
  <si>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</si>
  <si>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</si>
  <si>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</si>
  <si>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</si>
  <si>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</si>
  <si>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</si>
  <si>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</si>
  <si>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</si>
  <si>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</si>
  <si>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</si>
  <si>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</si>
  <si>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</si>
  <si>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</si>
  <si>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</si>
  <si>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</si>
  <si>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</si>
  <si>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</si>
  <si>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</si>
  <si>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</si>
  <si>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</si>
  <si>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</si>
  <si>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</si>
  <si>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</si>
  <si>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</si>
  <si>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</si>
  <si>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</si>
  <si>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</si>
  <si>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</si>
  <si>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</si>
  <si>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</si>
  <si>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</si>
  <si>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</si>
  <si>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</si>
  <si>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</si>
  <si>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</si>
  <si>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</si>
  <si>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</si>
  <si>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</si>
  <si>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</si>
  <si>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</si>
  <si>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</si>
  <si>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</si>
  <si>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</si>
  <si>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</si>
  <si>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</si>
  <si>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</si>
  <si>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</si>
  <si>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</si>
  <si>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</si>
  <si>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</si>
  <si>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</si>
  <si>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</si>
  <si>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</si>
  <si>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</si>
  <si>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</si>
  <si>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</si>
  <si>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</si>
  <si>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</si>
  <si>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</si>
  <si>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</si>
  <si>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</si>
  <si>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</si>
  <si>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</si>
  <si>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</si>
  <si>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</si>
  <si>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</si>
  <si>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</si>
  <si>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"Развитие сельского хозяйства"</t>
  </si>
  <si>
    <t>6Д00000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</si>
  <si>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</si>
  <si>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</si>
  <si>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</si>
  <si>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</si>
  <si>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</si>
  <si>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</si>
  <si>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</si>
  <si>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</si>
  <si>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</si>
  <si>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</si>
  <si>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</si>
  <si>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</si>
  <si>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</si>
  <si>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</si>
  <si>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</si>
  <si>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</si>
  <si>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</si>
  <si>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</si>
  <si>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</si>
  <si>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</si>
  <si>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</si>
  <si>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Ведомственные целевые программы МО "Гиагинский район", не включенные в состав муниципальных программ</t>
  </si>
  <si>
    <t>6Я00000</t>
  </si>
  <si>
    <t>Дотации на выравнивание бюджетной обеспеченности сельских поселений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</si>
  <si>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</si>
  <si>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</si>
  <si>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</si>
  <si>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</si>
  <si>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</si>
  <si>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</si>
  <si>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</si>
  <si>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</si>
  <si>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</si>
  <si>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</si>
  <si>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</si>
  <si>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</si>
  <si>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</si>
  <si>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Процент исполнения к уточненному плану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</si>
  <si>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</si>
  <si>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</si>
  <si>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</si>
  <si>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</si>
  <si>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 xml:space="preserve">Благоустройство  </t>
  </si>
  <si>
    <t>Жилищное хозяйство</t>
  </si>
  <si>
    <t>Иные дотации</t>
  </si>
  <si>
    <t>Прочие межбюджетны трансферты общего характера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</si>
  <si>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</si>
  <si>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</si>
  <si>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Фактическое исполнение на 01.04.2023г.</t>
  </si>
  <si>
    <t>Социальное обслуживание населения</t>
  </si>
  <si>
    <t>Уточненный план на     01.04.2024 г.</t>
  </si>
  <si>
    <t>Фактическое исполнение на 01.04.2024г.</t>
  </si>
  <si>
    <t>Сведения об исполнении бюджетных ассигнований бюджета муниципального образования "Гиагинский район" за 1 квартал 2024 года по разделам и подразделам классификации расходов бюджетов Российской  Федерации в сравнении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</si>
</sst>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#,##0.00000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7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6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32" xfId="0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166" fontId="3" fillId="0" borderId="5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vertical="top" wrapText="1"/>
    </xf>
    <xf numFmtId="166" fontId="3" fillId="0" borderId="24" xfId="0" applyNumberFormat="1" applyFont="1" applyFill="1" applyBorder="1" applyAlignment="1">
      <alignment horizontal="right" vertical="top" wrapText="1"/>
    </xf>
    <xf numFmtId="165" fontId="1" fillId="0" borderId="24" xfId="0" applyNumberFormat="1" applyFont="1" applyFill="1" applyBorder="1" applyAlignment="1">
      <alignment horizontal="right" vertical="top" wrapText="1"/>
    </xf>
    <xf numFmtId="168" fontId="1" fillId="0" borderId="5" xfId="0" applyNumberFormat="1" applyFont="1" applyFill="1" applyBorder="1" applyAlignment="1">
      <alignment vertical="top" wrapText="1"/>
    </xf>
    <xf numFmtId="168" fontId="3" fillId="0" borderId="24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57"/>
  <sheetViews>
    <sheetView tabSelected="1" view="pageBreakPreview" zoomScaleNormal="100" zoomScaleSheetLayoutView="100" workbookViewId="0">
      <selection activeCell="H8" sqref="H8:J8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83203125" style="147" customWidth="1"/>
    <col min="9" max="9" width="20" customWidth="1"/>
    <col min="10" max="10" width="17.33203125" customWidth="1"/>
    <col min="11" max="11" width="15.6640625" customWidth="1"/>
    <col min="12" max="12" width="14.6640625" customWidth="1"/>
  </cols>
  <sheetData>
    <row r="1" spans="1:12" ht="16.5" customHeight="1" x14ac:dyDescent="0.2">
      <c r="J1" s="90"/>
    </row>
    <row r="2" spans="1:12" ht="16.5" hidden="1" customHeight="1" x14ac:dyDescent="0.2">
      <c r="J2" s="170"/>
      <c r="K2" s="171"/>
      <c r="L2" s="171"/>
    </row>
    <row r="3" spans="1:12" ht="36.75" hidden="1" customHeight="1" x14ac:dyDescent="0.2">
      <c r="J3" s="171"/>
      <c r="K3" s="171"/>
      <c r="L3" s="171"/>
    </row>
    <row r="4" spans="1:12" ht="52.5" customHeight="1" x14ac:dyDescent="0.2">
      <c r="A4" s="46"/>
      <c r="B4" s="174" t="s">
        <v>197</v>
      </c>
      <c r="C4" s="174"/>
      <c r="D4" s="174"/>
      <c r="E4" s="174"/>
      <c r="F4" s="174"/>
      <c r="G4" s="174"/>
      <c r="H4" s="174"/>
      <c r="I4" s="174"/>
      <c r="J4" s="174"/>
      <c r="K4" s="174"/>
      <c r="L4" s="89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2"/>
      <c r="J5" s="1"/>
      <c r="K5" s="173"/>
      <c r="L5" s="173"/>
    </row>
    <row r="6" spans="1:12" ht="16.5" thickBo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"/>
      <c r="L6" s="90" t="s">
        <v>1</v>
      </c>
    </row>
    <row r="7" spans="1:12" ht="94.5" customHeight="1" thickTop="1" thickBot="1" x14ac:dyDescent="0.25">
      <c r="A7" s="47" t="s">
        <v>2</v>
      </c>
      <c r="B7" s="125" t="s">
        <v>3</v>
      </c>
      <c r="C7" s="56" t="s">
        <v>4</v>
      </c>
      <c r="D7" s="125" t="s">
        <v>5</v>
      </c>
      <c r="E7" s="125" t="s">
        <v>6</v>
      </c>
      <c r="F7" s="122" t="s">
        <v>7</v>
      </c>
      <c r="G7" s="56" t="s">
        <v>8</v>
      </c>
      <c r="H7" s="158" t="s">
        <v>193</v>
      </c>
      <c r="I7" s="125" t="s">
        <v>195</v>
      </c>
      <c r="J7" s="125" t="s">
        <v>196</v>
      </c>
      <c r="K7" s="125" t="s">
        <v>185</v>
      </c>
      <c r="L7" s="125" t="s">
        <v>182</v>
      </c>
    </row>
    <row r="8" spans="1:12" ht="23.25" customHeight="1" thickTop="1" x14ac:dyDescent="0.2">
      <c r="A8" s="48"/>
      <c r="B8" s="123" t="s">
        <v>179</v>
      </c>
      <c r="C8" s="45"/>
      <c r="D8" s="125"/>
      <c r="E8" s="125"/>
      <c r="F8" s="125"/>
      <c r="G8" s="45"/>
      <c r="H8" s="175">
        <f>H9+H91+H93+H95+H100+H104+H238+H298+H335+H338+H349</f>
        <v>196366.70434999999</v>
      </c>
      <c r="I8" s="175">
        <f>I9+I91+I93+I95+I100+I104+I238+I298+I335+I338+I349</f>
        <v>980456.41379999998</v>
      </c>
      <c r="J8" s="175">
        <f>J9+J91+J93+J95+J100+J104+J238+J298+J335+J338+J349</f>
        <v>228029.22148999997</v>
      </c>
      <c r="K8" s="129">
        <f>H8/I8*100</f>
        <v>20.028091161026985</v>
      </c>
      <c r="L8" s="130">
        <f>SUM(J8/I8*100)</f>
        <v>23.25745625001489</v>
      </c>
    </row>
    <row r="9" spans="1:12" ht="15.75" x14ac:dyDescent="0.2">
      <c r="A9" s="49"/>
      <c r="B9" s="124" t="s">
        <v>83</v>
      </c>
      <c r="C9" s="57"/>
      <c r="D9" s="126" t="s">
        <v>25</v>
      </c>
      <c r="E9" s="127"/>
      <c r="F9" s="127"/>
      <c r="G9" s="57"/>
      <c r="H9" s="131">
        <f>H10+H16+H30+H50+H89+H90+H88</f>
        <v>14672.24908</v>
      </c>
      <c r="I9" s="131">
        <f>I10+I16+I30+I50+I89+I90+I88</f>
        <v>85549.040170000007</v>
      </c>
      <c r="J9" s="131">
        <f>J10+J16+J30+J50+J79+J89+J90+J87+J88</f>
        <v>15267.403539999999</v>
      </c>
      <c r="K9" s="129">
        <f t="shared" ref="K9:K10" si="0">H9/I9*100</f>
        <v>17.150688132612395</v>
      </c>
      <c r="L9" s="130">
        <f t="shared" ref="L9:L10" si="1">SUM(J9/I9*100)</f>
        <v>17.8463761950586</v>
      </c>
    </row>
    <row r="10" spans="1:12" ht="31.5" customHeight="1" x14ac:dyDescent="0.2">
      <c r="A10" s="7" t="s">
        <v>0</v>
      </c>
      <c r="B10" s="11" t="s">
        <v>75</v>
      </c>
      <c r="C10" s="55">
        <v>908</v>
      </c>
      <c r="D10" s="22" t="s">
        <v>25</v>
      </c>
      <c r="E10" s="22" t="s">
        <v>36</v>
      </c>
      <c r="F10" s="22" t="s">
        <v>0</v>
      </c>
      <c r="G10" s="91" t="s">
        <v>0</v>
      </c>
      <c r="H10" s="41">
        <v>343.62459999999999</v>
      </c>
      <c r="I10" s="140">
        <v>1750.3</v>
      </c>
      <c r="J10" s="83">
        <v>371.59160000000003</v>
      </c>
      <c r="K10" s="83">
        <f t="shared" si="0"/>
        <v>19.632325886990802</v>
      </c>
      <c r="L10" s="84">
        <f t="shared" si="1"/>
        <v>21.23016625721305</v>
      </c>
    </row>
    <row r="11" spans="1:12" ht="18" hidden="1" customHeight="1" x14ac:dyDescent="0.2">
      <c r="A11" s="3" t="s">
        <v>0</v>
      </c>
      <c r="B11" s="6" t="s">
        <v>46</v>
      </c>
      <c r="C11" s="12">
        <v>908</v>
      </c>
      <c r="D11" s="43" t="s">
        <v>25</v>
      </c>
      <c r="E11" s="43" t="s">
        <v>36</v>
      </c>
      <c r="F11" s="43">
        <v>6100000</v>
      </c>
      <c r="G11" s="31" t="s">
        <v>0</v>
      </c>
      <c r="H11" s="148"/>
      <c r="I11" s="44">
        <f>I12</f>
        <v>841.9</v>
      </c>
    </row>
    <row r="12" spans="1:12" ht="31.5" hidden="1" x14ac:dyDescent="0.2">
      <c r="A12" s="3" t="s">
        <v>0</v>
      </c>
      <c r="B12" s="5" t="s">
        <v>130</v>
      </c>
      <c r="C12" s="12">
        <v>908</v>
      </c>
      <c r="D12" s="12" t="s">
        <v>25</v>
      </c>
      <c r="E12" s="12" t="s">
        <v>36</v>
      </c>
      <c r="F12" s="12">
        <v>6110000</v>
      </c>
      <c r="G12" s="31" t="s">
        <v>0</v>
      </c>
      <c r="H12" s="149"/>
      <c r="I12" s="32">
        <f>I13</f>
        <v>841.9</v>
      </c>
    </row>
    <row r="13" spans="1:12" ht="15.75" hidden="1" x14ac:dyDescent="0.2">
      <c r="A13" s="3" t="s">
        <v>0</v>
      </c>
      <c r="B13" s="5" t="s">
        <v>131</v>
      </c>
      <c r="C13" s="12">
        <v>908</v>
      </c>
      <c r="D13" s="12" t="s">
        <v>25</v>
      </c>
      <c r="E13" s="12" t="s">
        <v>36</v>
      </c>
      <c r="F13" s="12">
        <v>6110010</v>
      </c>
      <c r="G13" s="31" t="s">
        <v>0</v>
      </c>
      <c r="H13" s="149"/>
      <c r="I13" s="32">
        <f>I14</f>
        <v>841.9</v>
      </c>
    </row>
    <row r="14" spans="1:12" ht="63" hidden="1" x14ac:dyDescent="0.2">
      <c r="A14" s="33" t="s">
        <v>0</v>
      </c>
      <c r="B14" s="5" t="s">
        <v>26</v>
      </c>
      <c r="C14" s="12">
        <v>908</v>
      </c>
      <c r="D14" s="12" t="s">
        <v>25</v>
      </c>
      <c r="E14" s="12" t="s">
        <v>36</v>
      </c>
      <c r="F14" s="12">
        <v>6110010</v>
      </c>
      <c r="G14" s="31" t="s">
        <v>27</v>
      </c>
      <c r="H14" s="149"/>
      <c r="I14" s="32">
        <f>I15</f>
        <v>841.9</v>
      </c>
    </row>
    <row r="15" spans="1:12" ht="17.25" hidden="1" customHeight="1" x14ac:dyDescent="0.2">
      <c r="A15" s="3" t="s">
        <v>0</v>
      </c>
      <c r="B15" s="8" t="s">
        <v>42</v>
      </c>
      <c r="C15" s="12">
        <v>908</v>
      </c>
      <c r="D15" s="37" t="s">
        <v>25</v>
      </c>
      <c r="E15" s="37" t="s">
        <v>36</v>
      </c>
      <c r="F15" s="37">
        <v>6110010</v>
      </c>
      <c r="G15" s="31" t="s">
        <v>43</v>
      </c>
      <c r="H15" s="150"/>
      <c r="I15" s="39">
        <v>841.9</v>
      </c>
    </row>
    <row r="16" spans="1:12" ht="47.25" x14ac:dyDescent="0.2">
      <c r="A16" s="35" t="s">
        <v>0</v>
      </c>
      <c r="B16" s="11" t="s">
        <v>78</v>
      </c>
      <c r="C16" s="55">
        <v>901</v>
      </c>
      <c r="D16" s="22" t="s">
        <v>25</v>
      </c>
      <c r="E16" s="22" t="s">
        <v>37</v>
      </c>
      <c r="F16" s="22" t="s">
        <v>0</v>
      </c>
      <c r="G16" s="91" t="s">
        <v>0</v>
      </c>
      <c r="H16" s="41">
        <v>1128.06873</v>
      </c>
      <c r="I16" s="140">
        <v>4499.2</v>
      </c>
      <c r="J16" s="83">
        <v>853.29435000000001</v>
      </c>
      <c r="K16" s="83">
        <f>H16/I16*100</f>
        <v>25.072651360241821</v>
      </c>
      <c r="L16" s="84">
        <f>SUM(J16/I16*100)</f>
        <v>18.965468305476531</v>
      </c>
    </row>
    <row r="17" spans="1:12" ht="18.75" hidden="1" customHeight="1" x14ac:dyDescent="0.2">
      <c r="A17" s="3" t="s">
        <v>0</v>
      </c>
      <c r="B17" s="6" t="s">
        <v>46</v>
      </c>
      <c r="C17" s="12">
        <v>901</v>
      </c>
      <c r="D17" s="43" t="s">
        <v>25</v>
      </c>
      <c r="E17" s="43" t="s">
        <v>37</v>
      </c>
      <c r="F17" s="43">
        <v>6100000</v>
      </c>
      <c r="G17" s="31" t="s">
        <v>0</v>
      </c>
      <c r="H17" s="148"/>
      <c r="I17" s="44">
        <f>I18</f>
        <v>2231.6999999999998</v>
      </c>
    </row>
    <row r="18" spans="1:12" ht="31.5" hidden="1" x14ac:dyDescent="0.2">
      <c r="A18" s="33" t="s">
        <v>0</v>
      </c>
      <c r="B18" s="5" t="s">
        <v>80</v>
      </c>
      <c r="C18" s="12">
        <v>901</v>
      </c>
      <c r="D18" s="12" t="s">
        <v>25</v>
      </c>
      <c r="E18" s="12" t="s">
        <v>37</v>
      </c>
      <c r="F18" s="12">
        <v>6120000</v>
      </c>
      <c r="G18" s="31" t="s">
        <v>0</v>
      </c>
      <c r="H18" s="149"/>
      <c r="I18" s="32">
        <f>I19+I22</f>
        <v>2231.6999999999998</v>
      </c>
    </row>
    <row r="19" spans="1:12" ht="15.75" hidden="1" x14ac:dyDescent="0.2">
      <c r="A19" s="33" t="s">
        <v>0</v>
      </c>
      <c r="B19" s="5" t="s">
        <v>81</v>
      </c>
      <c r="C19" s="12">
        <v>901</v>
      </c>
      <c r="D19" s="12" t="s">
        <v>25</v>
      </c>
      <c r="E19" s="12" t="s">
        <v>37</v>
      </c>
      <c r="F19" s="12">
        <v>6120010</v>
      </c>
      <c r="G19" s="31" t="s">
        <v>0</v>
      </c>
      <c r="H19" s="149"/>
      <c r="I19" s="32">
        <f>I20</f>
        <v>765.4</v>
      </c>
    </row>
    <row r="20" spans="1:12" ht="20.25" hidden="1" customHeight="1" x14ac:dyDescent="0.2">
      <c r="A20" s="3" t="s">
        <v>0</v>
      </c>
      <c r="B20" s="5" t="s">
        <v>26</v>
      </c>
      <c r="C20" s="12">
        <v>901</v>
      </c>
      <c r="D20" s="12" t="s">
        <v>25</v>
      </c>
      <c r="E20" s="12" t="s">
        <v>37</v>
      </c>
      <c r="F20" s="12">
        <v>6120010</v>
      </c>
      <c r="G20" s="31" t="s">
        <v>27</v>
      </c>
      <c r="H20" s="149"/>
      <c r="I20" s="32">
        <f>I21</f>
        <v>765.4</v>
      </c>
    </row>
    <row r="21" spans="1:12" ht="17.25" hidden="1" customHeight="1" x14ac:dyDescent="0.2">
      <c r="A21" s="3" t="s">
        <v>0</v>
      </c>
      <c r="B21" s="5" t="s">
        <v>42</v>
      </c>
      <c r="C21" s="12">
        <v>901</v>
      </c>
      <c r="D21" s="12" t="s">
        <v>25</v>
      </c>
      <c r="E21" s="12" t="s">
        <v>37</v>
      </c>
      <c r="F21" s="12">
        <v>6120010</v>
      </c>
      <c r="G21" s="31" t="s">
        <v>43</v>
      </c>
      <c r="H21" s="149"/>
      <c r="I21" s="32">
        <v>765.4</v>
      </c>
    </row>
    <row r="22" spans="1:12" ht="15.75" hidden="1" x14ac:dyDescent="0.2">
      <c r="A22" s="33" t="s">
        <v>0</v>
      </c>
      <c r="B22" s="5" t="s">
        <v>82</v>
      </c>
      <c r="C22" s="12">
        <v>901</v>
      </c>
      <c r="D22" s="12" t="s">
        <v>25</v>
      </c>
      <c r="E22" s="12" t="s">
        <v>37</v>
      </c>
      <c r="F22" s="12">
        <v>6120040</v>
      </c>
      <c r="G22" s="31" t="s">
        <v>0</v>
      </c>
      <c r="H22" s="149"/>
      <c r="I22" s="32">
        <f>I23+I26+I28</f>
        <v>1466.3</v>
      </c>
    </row>
    <row r="23" spans="1:12" ht="63" hidden="1" x14ac:dyDescent="0.2">
      <c r="A23" s="33" t="s">
        <v>0</v>
      </c>
      <c r="B23" s="5" t="s">
        <v>26</v>
      </c>
      <c r="C23" s="12">
        <v>901</v>
      </c>
      <c r="D23" s="12" t="s">
        <v>25</v>
      </c>
      <c r="E23" s="12" t="s">
        <v>37</v>
      </c>
      <c r="F23" s="12">
        <v>6120040</v>
      </c>
      <c r="G23" s="31" t="s">
        <v>27</v>
      </c>
      <c r="H23" s="149"/>
      <c r="I23" s="32">
        <f>I24+I25</f>
        <v>965.3</v>
      </c>
    </row>
    <row r="24" spans="1:12" ht="18" hidden="1" customHeight="1" x14ac:dyDescent="0.2">
      <c r="A24" s="3" t="s">
        <v>0</v>
      </c>
      <c r="B24" s="5" t="s">
        <v>42</v>
      </c>
      <c r="C24" s="12">
        <v>901</v>
      </c>
      <c r="D24" s="12" t="s">
        <v>25</v>
      </c>
      <c r="E24" s="12" t="s">
        <v>37</v>
      </c>
      <c r="F24" s="12">
        <v>6120040</v>
      </c>
      <c r="G24" s="31" t="s">
        <v>43</v>
      </c>
      <c r="H24" s="149"/>
      <c r="I24" s="32">
        <v>954.5</v>
      </c>
    </row>
    <row r="25" spans="1:12" ht="31.5" hidden="1" x14ac:dyDescent="0.2">
      <c r="A25" s="3" t="s">
        <v>0</v>
      </c>
      <c r="B25" s="5" t="s">
        <v>44</v>
      </c>
      <c r="C25" s="12">
        <v>901</v>
      </c>
      <c r="D25" s="12" t="s">
        <v>25</v>
      </c>
      <c r="E25" s="12" t="s">
        <v>37</v>
      </c>
      <c r="F25" s="12">
        <v>6120040</v>
      </c>
      <c r="G25" s="31" t="s">
        <v>45</v>
      </c>
      <c r="H25" s="149"/>
      <c r="I25" s="32">
        <v>10.8</v>
      </c>
    </row>
    <row r="26" spans="1:12" ht="31.5" hidden="1" x14ac:dyDescent="0.2">
      <c r="A26" s="33" t="s">
        <v>0</v>
      </c>
      <c r="B26" s="5" t="s">
        <v>11</v>
      </c>
      <c r="C26" s="12">
        <v>901</v>
      </c>
      <c r="D26" s="12" t="s">
        <v>25</v>
      </c>
      <c r="E26" s="12" t="s">
        <v>37</v>
      </c>
      <c r="F26" s="12">
        <v>6120040</v>
      </c>
      <c r="G26" s="31" t="s">
        <v>12</v>
      </c>
      <c r="H26" s="149"/>
      <c r="I26" s="32">
        <f>I27</f>
        <v>494</v>
      </c>
    </row>
    <row r="27" spans="1:12" ht="31.5" hidden="1" x14ac:dyDescent="0.2">
      <c r="A27" s="3" t="s">
        <v>0</v>
      </c>
      <c r="B27" s="5" t="s">
        <v>13</v>
      </c>
      <c r="C27" s="12">
        <v>901</v>
      </c>
      <c r="D27" s="12" t="s">
        <v>25</v>
      </c>
      <c r="E27" s="12" t="s">
        <v>37</v>
      </c>
      <c r="F27" s="12">
        <v>6120040</v>
      </c>
      <c r="G27" s="31" t="s">
        <v>14</v>
      </c>
      <c r="H27" s="149"/>
      <c r="I27" s="32">
        <v>494</v>
      </c>
    </row>
    <row r="28" spans="1:12" ht="15.75" hidden="1" x14ac:dyDescent="0.2">
      <c r="A28" s="3" t="s">
        <v>0</v>
      </c>
      <c r="B28" s="5" t="s">
        <v>30</v>
      </c>
      <c r="C28" s="12">
        <v>901</v>
      </c>
      <c r="D28" s="12" t="s">
        <v>25</v>
      </c>
      <c r="E28" s="12" t="s">
        <v>37</v>
      </c>
      <c r="F28" s="12">
        <v>6120040</v>
      </c>
      <c r="G28" s="31" t="s">
        <v>31</v>
      </c>
      <c r="H28" s="149"/>
      <c r="I28" s="32">
        <f>I29</f>
        <v>7</v>
      </c>
    </row>
    <row r="29" spans="1:12" ht="18" hidden="1" customHeight="1" x14ac:dyDescent="0.2">
      <c r="A29" s="33" t="s">
        <v>0</v>
      </c>
      <c r="B29" s="8" t="s">
        <v>34</v>
      </c>
      <c r="C29" s="12">
        <v>901</v>
      </c>
      <c r="D29" s="37" t="s">
        <v>25</v>
      </c>
      <c r="E29" s="37" t="s">
        <v>37</v>
      </c>
      <c r="F29" s="37">
        <v>6120040</v>
      </c>
      <c r="G29" s="31" t="s">
        <v>35</v>
      </c>
      <c r="H29" s="150"/>
      <c r="I29" s="39">
        <v>7</v>
      </c>
    </row>
    <row r="30" spans="1:12" ht="47.25" x14ac:dyDescent="0.2">
      <c r="A30" s="35" t="s">
        <v>0</v>
      </c>
      <c r="B30" s="11" t="s">
        <v>132</v>
      </c>
      <c r="C30" s="55">
        <v>908</v>
      </c>
      <c r="D30" s="22" t="s">
        <v>25</v>
      </c>
      <c r="E30" s="22" t="s">
        <v>9</v>
      </c>
      <c r="F30" s="22" t="s">
        <v>0</v>
      </c>
      <c r="G30" s="91" t="s">
        <v>0</v>
      </c>
      <c r="H30" s="83">
        <v>7065.9402499999997</v>
      </c>
      <c r="I30" s="140">
        <v>38156</v>
      </c>
      <c r="J30" s="83">
        <v>8452.1874399999997</v>
      </c>
      <c r="K30" s="83">
        <f>H30/I30*100</f>
        <v>18.51855605933536</v>
      </c>
      <c r="L30" s="84">
        <f>SUM(J30/I30*100)</f>
        <v>22.151660132089319</v>
      </c>
    </row>
    <row r="31" spans="1:12" ht="15.75" hidden="1" x14ac:dyDescent="0.2">
      <c r="A31" s="3" t="s">
        <v>0</v>
      </c>
      <c r="B31" s="6" t="s">
        <v>46</v>
      </c>
      <c r="C31" s="12">
        <v>908</v>
      </c>
      <c r="D31" s="43" t="s">
        <v>25</v>
      </c>
      <c r="E31" s="43" t="s">
        <v>9</v>
      </c>
      <c r="F31" s="43">
        <v>6100000</v>
      </c>
      <c r="G31" s="31" t="s">
        <v>0</v>
      </c>
      <c r="H31" s="148"/>
      <c r="I31" s="44">
        <f>I32</f>
        <v>20185.5</v>
      </c>
    </row>
    <row r="32" spans="1:12" ht="15.75" hidden="1" x14ac:dyDescent="0.2">
      <c r="A32" s="3"/>
      <c r="B32" s="5" t="s">
        <v>133</v>
      </c>
      <c r="C32" s="12">
        <v>908</v>
      </c>
      <c r="D32" s="12" t="s">
        <v>25</v>
      </c>
      <c r="E32" s="12" t="s">
        <v>9</v>
      </c>
      <c r="F32" s="12">
        <v>6160000</v>
      </c>
      <c r="G32" s="31"/>
      <c r="H32" s="149"/>
      <c r="I32" s="32">
        <f>I33+I42</f>
        <v>20185.5</v>
      </c>
    </row>
    <row r="33" spans="1:9" ht="15.75" hidden="1" x14ac:dyDescent="0.2">
      <c r="A33" s="3"/>
      <c r="B33" s="5" t="s">
        <v>82</v>
      </c>
      <c r="C33" s="12">
        <v>908</v>
      </c>
      <c r="D33" s="12" t="s">
        <v>25</v>
      </c>
      <c r="E33" s="12" t="s">
        <v>9</v>
      </c>
      <c r="F33" s="12">
        <v>6160040</v>
      </c>
      <c r="G33" s="31"/>
      <c r="H33" s="149"/>
      <c r="I33" s="32">
        <f>I34+I37+I39</f>
        <v>18891</v>
      </c>
    </row>
    <row r="34" spans="1:9" ht="63" hidden="1" x14ac:dyDescent="0.2">
      <c r="A34" s="3" t="s">
        <v>0</v>
      </c>
      <c r="B34" s="5" t="s">
        <v>26</v>
      </c>
      <c r="C34" s="12">
        <v>908</v>
      </c>
      <c r="D34" s="12" t="s">
        <v>25</v>
      </c>
      <c r="E34" s="12" t="s">
        <v>9</v>
      </c>
      <c r="F34" s="12">
        <v>6160040</v>
      </c>
      <c r="G34" s="31" t="s">
        <v>27</v>
      </c>
      <c r="H34" s="149"/>
      <c r="I34" s="32">
        <f>I35+I36</f>
        <v>14947.7</v>
      </c>
    </row>
    <row r="35" spans="1:9" ht="15.75" hidden="1" customHeight="1" x14ac:dyDescent="0.2">
      <c r="A35" s="34"/>
      <c r="B35" s="5" t="s">
        <v>42</v>
      </c>
      <c r="C35" s="12">
        <v>908</v>
      </c>
      <c r="D35" s="12" t="s">
        <v>25</v>
      </c>
      <c r="E35" s="12" t="s">
        <v>9</v>
      </c>
      <c r="F35" s="12">
        <v>6160040</v>
      </c>
      <c r="G35" s="31" t="s">
        <v>43</v>
      </c>
      <c r="H35" s="149"/>
      <c r="I35" s="32">
        <v>14939.5</v>
      </c>
    </row>
    <row r="36" spans="1:9" ht="31.5" hidden="1" x14ac:dyDescent="0.2">
      <c r="A36" s="34"/>
      <c r="B36" s="5" t="s">
        <v>44</v>
      </c>
      <c r="C36" s="12">
        <v>908</v>
      </c>
      <c r="D36" s="12" t="s">
        <v>25</v>
      </c>
      <c r="E36" s="12" t="s">
        <v>9</v>
      </c>
      <c r="F36" s="12">
        <v>6160040</v>
      </c>
      <c r="G36" s="31">
        <v>122</v>
      </c>
      <c r="H36" s="149"/>
      <c r="I36" s="32">
        <v>8.1999999999999993</v>
      </c>
    </row>
    <row r="37" spans="1:9" ht="31.5" hidden="1" x14ac:dyDescent="0.2">
      <c r="A37" s="33" t="s">
        <v>0</v>
      </c>
      <c r="B37" s="5" t="s">
        <v>11</v>
      </c>
      <c r="C37" s="12">
        <v>908</v>
      </c>
      <c r="D37" s="12" t="s">
        <v>25</v>
      </c>
      <c r="E37" s="12" t="s">
        <v>9</v>
      </c>
      <c r="F37" s="12">
        <v>6160040</v>
      </c>
      <c r="G37" s="31" t="s">
        <v>12</v>
      </c>
      <c r="H37" s="149"/>
      <c r="I37" s="32">
        <f>I38</f>
        <v>3563.3</v>
      </c>
    </row>
    <row r="38" spans="1:9" ht="31.5" hidden="1" x14ac:dyDescent="0.2">
      <c r="A38" s="3" t="s">
        <v>0</v>
      </c>
      <c r="B38" s="5" t="s">
        <v>13</v>
      </c>
      <c r="C38" s="12">
        <v>908</v>
      </c>
      <c r="D38" s="12" t="s">
        <v>25</v>
      </c>
      <c r="E38" s="12" t="s">
        <v>9</v>
      </c>
      <c r="F38" s="12">
        <v>6160040</v>
      </c>
      <c r="G38" s="31" t="s">
        <v>14</v>
      </c>
      <c r="H38" s="149"/>
      <c r="I38" s="32">
        <v>3563.3</v>
      </c>
    </row>
    <row r="39" spans="1:9" ht="15.75" hidden="1" x14ac:dyDescent="0.2">
      <c r="A39" s="33" t="s">
        <v>0</v>
      </c>
      <c r="B39" s="5" t="s">
        <v>30</v>
      </c>
      <c r="C39" s="12">
        <v>908</v>
      </c>
      <c r="D39" s="12" t="s">
        <v>25</v>
      </c>
      <c r="E39" s="12" t="s">
        <v>9</v>
      </c>
      <c r="F39" s="12">
        <v>6160040</v>
      </c>
      <c r="G39" s="31" t="s">
        <v>31</v>
      </c>
      <c r="H39" s="149"/>
      <c r="I39" s="32">
        <f>I40+I41</f>
        <v>380</v>
      </c>
    </row>
    <row r="40" spans="1:9" ht="15.75" hidden="1" x14ac:dyDescent="0.2">
      <c r="A40" s="33" t="s">
        <v>0</v>
      </c>
      <c r="B40" s="5" t="s">
        <v>32</v>
      </c>
      <c r="C40" s="12">
        <v>908</v>
      </c>
      <c r="D40" s="12" t="s">
        <v>25</v>
      </c>
      <c r="E40" s="12" t="s">
        <v>9</v>
      </c>
      <c r="F40" s="12">
        <v>6160040</v>
      </c>
      <c r="G40" s="31">
        <v>851</v>
      </c>
      <c r="H40" s="149"/>
      <c r="I40" s="32">
        <v>260</v>
      </c>
    </row>
    <row r="41" spans="1:9" ht="15.75" hidden="1" x14ac:dyDescent="0.2">
      <c r="A41" s="3" t="s">
        <v>0</v>
      </c>
      <c r="B41" s="5" t="s">
        <v>34</v>
      </c>
      <c r="C41" s="12">
        <v>908</v>
      </c>
      <c r="D41" s="12" t="s">
        <v>25</v>
      </c>
      <c r="E41" s="12" t="s">
        <v>9</v>
      </c>
      <c r="F41" s="12">
        <v>6160040</v>
      </c>
      <c r="G41" s="31" t="s">
        <v>35</v>
      </c>
      <c r="H41" s="149"/>
      <c r="I41" s="32">
        <v>120</v>
      </c>
    </row>
    <row r="42" spans="1:9" ht="47.25" hidden="1" x14ac:dyDescent="0.2">
      <c r="A42" s="3" t="s">
        <v>0</v>
      </c>
      <c r="B42" s="5" t="s">
        <v>134</v>
      </c>
      <c r="C42" s="12">
        <v>908</v>
      </c>
      <c r="D42" s="12" t="s">
        <v>25</v>
      </c>
      <c r="E42" s="12" t="s">
        <v>9</v>
      </c>
      <c r="F42" s="12">
        <v>6160042</v>
      </c>
      <c r="G42" s="31"/>
      <c r="H42" s="149"/>
      <c r="I42" s="32">
        <f>I43</f>
        <v>1294.5</v>
      </c>
    </row>
    <row r="43" spans="1:9" ht="63" hidden="1" x14ac:dyDescent="0.2">
      <c r="A43" s="3" t="s">
        <v>0</v>
      </c>
      <c r="B43" s="5" t="s">
        <v>26</v>
      </c>
      <c r="C43" s="12">
        <v>908</v>
      </c>
      <c r="D43" s="12" t="s">
        <v>25</v>
      </c>
      <c r="E43" s="12" t="s">
        <v>9</v>
      </c>
      <c r="F43" s="12">
        <v>6160042</v>
      </c>
      <c r="G43" s="31" t="s">
        <v>27</v>
      </c>
      <c r="H43" s="149"/>
      <c r="I43" s="32">
        <f>I44</f>
        <v>1294.5</v>
      </c>
    </row>
    <row r="44" spans="1:9" ht="31.5" hidden="1" x14ac:dyDescent="0.2">
      <c r="A44" s="14" t="s">
        <v>0</v>
      </c>
      <c r="B44" s="5" t="s">
        <v>42</v>
      </c>
      <c r="C44" s="12">
        <v>908</v>
      </c>
      <c r="D44" s="12" t="s">
        <v>25</v>
      </c>
      <c r="E44" s="12" t="s">
        <v>9</v>
      </c>
      <c r="F44" s="12">
        <v>6160042</v>
      </c>
      <c r="G44" s="31" t="s">
        <v>43</v>
      </c>
      <c r="H44" s="149"/>
      <c r="I44" s="32">
        <v>1294.5</v>
      </c>
    </row>
    <row r="45" spans="1:9" ht="110.25" hidden="1" x14ac:dyDescent="0.2">
      <c r="A45" s="15"/>
      <c r="B45" s="13" t="s">
        <v>166</v>
      </c>
      <c r="C45" s="12">
        <v>908</v>
      </c>
      <c r="D45" s="4" t="s">
        <v>25</v>
      </c>
      <c r="E45" s="12" t="s">
        <v>9</v>
      </c>
      <c r="F45" s="12" t="s">
        <v>167</v>
      </c>
      <c r="G45" s="31"/>
      <c r="H45" s="149"/>
      <c r="I45" s="32">
        <f>I46</f>
        <v>400</v>
      </c>
    </row>
    <row r="46" spans="1:9" ht="110.25" hidden="1" x14ac:dyDescent="0.2">
      <c r="A46" s="15"/>
      <c r="B46" s="13" t="s">
        <v>138</v>
      </c>
      <c r="C46" s="16">
        <v>908</v>
      </c>
      <c r="D46" s="17" t="s">
        <v>25</v>
      </c>
      <c r="E46" s="12" t="s">
        <v>9</v>
      </c>
      <c r="F46" s="16" t="s">
        <v>139</v>
      </c>
      <c r="G46" s="30"/>
      <c r="H46" s="151"/>
      <c r="I46" s="18">
        <f>I47</f>
        <v>400</v>
      </c>
    </row>
    <row r="47" spans="1:9" ht="110.25" hidden="1" x14ac:dyDescent="0.2">
      <c r="A47" s="15"/>
      <c r="B47" s="13" t="s">
        <v>140</v>
      </c>
      <c r="C47" s="12">
        <v>908</v>
      </c>
      <c r="D47" s="4" t="s">
        <v>25</v>
      </c>
      <c r="E47" s="12" t="s">
        <v>9</v>
      </c>
      <c r="F47" s="12" t="s">
        <v>141</v>
      </c>
      <c r="G47" s="31"/>
      <c r="H47" s="149"/>
      <c r="I47" s="32">
        <f>I48</f>
        <v>400</v>
      </c>
    </row>
    <row r="48" spans="1:9" ht="110.25" hidden="1" x14ac:dyDescent="0.2">
      <c r="A48" s="15"/>
      <c r="B48" s="13" t="s">
        <v>11</v>
      </c>
      <c r="C48" s="12">
        <v>908</v>
      </c>
      <c r="D48" s="4" t="s">
        <v>25</v>
      </c>
      <c r="E48" s="12" t="s">
        <v>9</v>
      </c>
      <c r="F48" s="12" t="s">
        <v>141</v>
      </c>
      <c r="G48" s="31">
        <v>200</v>
      </c>
      <c r="H48" s="149"/>
      <c r="I48" s="32">
        <f>I49</f>
        <v>400</v>
      </c>
    </row>
    <row r="49" spans="1:12" ht="110.25" hidden="1" x14ac:dyDescent="0.2">
      <c r="A49" s="15"/>
      <c r="B49" s="19" t="s">
        <v>13</v>
      </c>
      <c r="C49" s="12">
        <v>908</v>
      </c>
      <c r="D49" s="20" t="s">
        <v>25</v>
      </c>
      <c r="E49" s="37" t="s">
        <v>9</v>
      </c>
      <c r="F49" s="37" t="s">
        <v>141</v>
      </c>
      <c r="G49" s="31">
        <v>244</v>
      </c>
      <c r="H49" s="150"/>
      <c r="I49" s="39">
        <v>400</v>
      </c>
    </row>
    <row r="50" spans="1:12" ht="31.5" customHeight="1" x14ac:dyDescent="0.2">
      <c r="A50" s="7" t="s">
        <v>0</v>
      </c>
      <c r="B50" s="11" t="s">
        <v>63</v>
      </c>
      <c r="C50" s="55">
        <v>903</v>
      </c>
      <c r="D50" s="22" t="s">
        <v>25</v>
      </c>
      <c r="E50" s="22" t="s">
        <v>38</v>
      </c>
      <c r="F50" s="22" t="s">
        <v>0</v>
      </c>
      <c r="G50" s="91" t="s">
        <v>0</v>
      </c>
      <c r="H50" s="41">
        <v>2204.5123699999999</v>
      </c>
      <c r="I50" s="140">
        <v>10388.17</v>
      </c>
      <c r="J50" s="83">
        <v>2564.95334</v>
      </c>
      <c r="K50" s="83">
        <f>H50/I50*100</f>
        <v>21.221373639437939</v>
      </c>
      <c r="L50" s="84">
        <f>SUM(J50/I50*100)</f>
        <v>24.691099009738963</v>
      </c>
    </row>
    <row r="51" spans="1:12" ht="31.5" hidden="1" x14ac:dyDescent="0.2">
      <c r="A51" s="35" t="s">
        <v>0</v>
      </c>
      <c r="B51" s="71" t="s">
        <v>97</v>
      </c>
      <c r="C51" s="36">
        <v>903</v>
      </c>
      <c r="D51" s="43" t="s">
        <v>25</v>
      </c>
      <c r="E51" s="43" t="s">
        <v>38</v>
      </c>
      <c r="F51" s="43">
        <v>6500000</v>
      </c>
      <c r="G51" s="31" t="s">
        <v>0</v>
      </c>
      <c r="H51" s="148"/>
      <c r="I51" s="44">
        <v>3734</v>
      </c>
    </row>
    <row r="52" spans="1:12" ht="31.5" hidden="1" x14ac:dyDescent="0.2">
      <c r="A52" s="35" t="s">
        <v>0</v>
      </c>
      <c r="B52" s="9" t="s">
        <v>98</v>
      </c>
      <c r="C52" s="36">
        <v>903</v>
      </c>
      <c r="D52" s="12" t="s">
        <v>25</v>
      </c>
      <c r="E52" s="12" t="s">
        <v>38</v>
      </c>
      <c r="F52" s="12">
        <v>6550000</v>
      </c>
      <c r="G52" s="31" t="s">
        <v>0</v>
      </c>
      <c r="H52" s="149"/>
      <c r="I52" s="32">
        <v>3734</v>
      </c>
    </row>
    <row r="53" spans="1:12" ht="15.75" hidden="1" x14ac:dyDescent="0.2">
      <c r="A53" s="3" t="s">
        <v>0</v>
      </c>
      <c r="B53" s="6" t="s">
        <v>41</v>
      </c>
      <c r="C53" s="12">
        <v>903</v>
      </c>
      <c r="D53" s="12" t="s">
        <v>25</v>
      </c>
      <c r="E53" s="12" t="s">
        <v>38</v>
      </c>
      <c r="F53" s="12">
        <v>6550140</v>
      </c>
      <c r="G53" s="31" t="s">
        <v>0</v>
      </c>
      <c r="H53" s="149"/>
      <c r="I53" s="32">
        <v>3734</v>
      </c>
    </row>
    <row r="54" spans="1:12" ht="63" hidden="1" x14ac:dyDescent="0.2">
      <c r="A54" s="3" t="s">
        <v>0</v>
      </c>
      <c r="B54" s="5" t="s">
        <v>26</v>
      </c>
      <c r="C54" s="12">
        <v>903</v>
      </c>
      <c r="D54" s="12" t="s">
        <v>25</v>
      </c>
      <c r="E54" s="12" t="s">
        <v>38</v>
      </c>
      <c r="F54" s="12">
        <v>6550140</v>
      </c>
      <c r="G54" s="31" t="s">
        <v>27</v>
      </c>
      <c r="H54" s="149"/>
      <c r="I54" s="32">
        <v>3186</v>
      </c>
    </row>
    <row r="55" spans="1:12" ht="31.5" hidden="1" x14ac:dyDescent="0.2">
      <c r="A55" s="33" t="s">
        <v>0</v>
      </c>
      <c r="B55" s="5" t="s">
        <v>42</v>
      </c>
      <c r="C55" s="12">
        <v>903</v>
      </c>
      <c r="D55" s="12" t="s">
        <v>25</v>
      </c>
      <c r="E55" s="12" t="s">
        <v>38</v>
      </c>
      <c r="F55" s="12">
        <v>6550140</v>
      </c>
      <c r="G55" s="31" t="s">
        <v>43</v>
      </c>
      <c r="H55" s="149"/>
      <c r="I55" s="32">
        <v>3183.5</v>
      </c>
    </row>
    <row r="56" spans="1:12" ht="31.5" hidden="1" x14ac:dyDescent="0.2">
      <c r="A56" s="33" t="s">
        <v>0</v>
      </c>
      <c r="B56" s="5" t="s">
        <v>44</v>
      </c>
      <c r="C56" s="12">
        <v>903</v>
      </c>
      <c r="D56" s="12" t="s">
        <v>25</v>
      </c>
      <c r="E56" s="12" t="s">
        <v>38</v>
      </c>
      <c r="F56" s="12">
        <v>6550140</v>
      </c>
      <c r="G56" s="31" t="s">
        <v>45</v>
      </c>
      <c r="H56" s="149"/>
      <c r="I56" s="32">
        <v>2.5</v>
      </c>
    </row>
    <row r="57" spans="1:12" ht="31.5" hidden="1" x14ac:dyDescent="0.2">
      <c r="A57" s="3" t="s">
        <v>0</v>
      </c>
      <c r="B57" s="5" t="s">
        <v>11</v>
      </c>
      <c r="C57" s="12">
        <v>903</v>
      </c>
      <c r="D57" s="12" t="s">
        <v>25</v>
      </c>
      <c r="E57" s="12" t="s">
        <v>38</v>
      </c>
      <c r="F57" s="12">
        <v>6550140</v>
      </c>
      <c r="G57" s="31" t="s">
        <v>12</v>
      </c>
      <c r="H57" s="149"/>
      <c r="I57" s="32">
        <v>538.79999999999995</v>
      </c>
    </row>
    <row r="58" spans="1:12" ht="31.5" hidden="1" x14ac:dyDescent="0.2">
      <c r="A58" s="3" t="s">
        <v>0</v>
      </c>
      <c r="B58" s="5" t="s">
        <v>13</v>
      </c>
      <c r="C58" s="12">
        <v>903</v>
      </c>
      <c r="D58" s="12" t="s">
        <v>25</v>
      </c>
      <c r="E58" s="12" t="s">
        <v>38</v>
      </c>
      <c r="F58" s="12">
        <v>6550140</v>
      </c>
      <c r="G58" s="31" t="s">
        <v>14</v>
      </c>
      <c r="H58" s="149"/>
      <c r="I58" s="32">
        <v>538.79999999999995</v>
      </c>
    </row>
    <row r="59" spans="1:12" ht="15.75" hidden="1" x14ac:dyDescent="0.2">
      <c r="A59" s="3" t="s">
        <v>0</v>
      </c>
      <c r="B59" s="5" t="s">
        <v>30</v>
      </c>
      <c r="C59" s="12">
        <v>903</v>
      </c>
      <c r="D59" s="12" t="s">
        <v>25</v>
      </c>
      <c r="E59" s="12" t="s">
        <v>38</v>
      </c>
      <c r="F59" s="12">
        <v>6550140</v>
      </c>
      <c r="G59" s="31" t="s">
        <v>31</v>
      </c>
      <c r="H59" s="149"/>
      <c r="I59" s="32">
        <v>9.1999999999999993</v>
      </c>
    </row>
    <row r="60" spans="1:12" ht="15.75" hidden="1" x14ac:dyDescent="0.2">
      <c r="A60" s="3" t="s">
        <v>0</v>
      </c>
      <c r="B60" s="5" t="s">
        <v>32</v>
      </c>
      <c r="C60" s="12">
        <v>903</v>
      </c>
      <c r="D60" s="12" t="s">
        <v>25</v>
      </c>
      <c r="E60" s="12" t="s">
        <v>38</v>
      </c>
      <c r="F60" s="12">
        <v>6550140</v>
      </c>
      <c r="G60" s="31" t="s">
        <v>33</v>
      </c>
      <c r="H60" s="149"/>
      <c r="I60" s="32">
        <v>2.1</v>
      </c>
    </row>
    <row r="61" spans="1:12" ht="20.25" hidden="1" customHeight="1" x14ac:dyDescent="0.2">
      <c r="A61" s="3" t="s">
        <v>0</v>
      </c>
      <c r="B61" s="5" t="s">
        <v>34</v>
      </c>
      <c r="C61" s="12">
        <v>903</v>
      </c>
      <c r="D61" s="12" t="s">
        <v>25</v>
      </c>
      <c r="E61" s="12" t="s">
        <v>38</v>
      </c>
      <c r="F61" s="12">
        <v>6550140</v>
      </c>
      <c r="G61" s="31" t="s">
        <v>35</v>
      </c>
      <c r="H61" s="149"/>
      <c r="I61" s="32">
        <v>7.1</v>
      </c>
    </row>
    <row r="62" spans="1:12" ht="15.75" hidden="1" x14ac:dyDescent="0.2">
      <c r="A62" s="3"/>
      <c r="B62" s="5" t="s">
        <v>46</v>
      </c>
      <c r="C62" s="12">
        <v>906</v>
      </c>
      <c r="D62" s="12" t="s">
        <v>25</v>
      </c>
      <c r="E62" s="12" t="s">
        <v>38</v>
      </c>
      <c r="F62" s="12">
        <v>6100000</v>
      </c>
      <c r="G62" s="31" t="s">
        <v>0</v>
      </c>
      <c r="H62" s="149"/>
      <c r="I62" s="32">
        <v>1882.1</v>
      </c>
    </row>
    <row r="63" spans="1:12" ht="15.75" hidden="1" x14ac:dyDescent="0.2">
      <c r="A63" s="3"/>
      <c r="B63" s="5" t="s">
        <v>127</v>
      </c>
      <c r="C63" s="12">
        <v>906</v>
      </c>
      <c r="D63" s="12" t="s">
        <v>25</v>
      </c>
      <c r="E63" s="12" t="s">
        <v>38</v>
      </c>
      <c r="F63" s="12">
        <v>6140000</v>
      </c>
      <c r="G63" s="31" t="s">
        <v>0</v>
      </c>
      <c r="H63" s="149"/>
      <c r="I63" s="32">
        <v>1882.1</v>
      </c>
    </row>
    <row r="64" spans="1:12" ht="31.5" hidden="1" x14ac:dyDescent="0.2">
      <c r="A64" s="3"/>
      <c r="B64" s="5" t="s">
        <v>128</v>
      </c>
      <c r="C64" s="12">
        <v>906</v>
      </c>
      <c r="D64" s="12" t="s">
        <v>25</v>
      </c>
      <c r="E64" s="12" t="s">
        <v>38</v>
      </c>
      <c r="F64" s="12">
        <v>6140010</v>
      </c>
      <c r="G64" s="31" t="s">
        <v>0</v>
      </c>
      <c r="H64" s="149"/>
      <c r="I64" s="32">
        <v>1133.5999999999999</v>
      </c>
    </row>
    <row r="65" spans="1:12" ht="63" hidden="1" x14ac:dyDescent="0.2">
      <c r="A65" s="3"/>
      <c r="B65" s="5" t="s">
        <v>26</v>
      </c>
      <c r="C65" s="12">
        <v>906</v>
      </c>
      <c r="D65" s="12" t="s">
        <v>25</v>
      </c>
      <c r="E65" s="12" t="s">
        <v>38</v>
      </c>
      <c r="F65" s="12">
        <v>6140010</v>
      </c>
      <c r="G65" s="31" t="s">
        <v>27</v>
      </c>
      <c r="H65" s="149"/>
      <c r="I65" s="32">
        <v>1133.5999999999999</v>
      </c>
    </row>
    <row r="66" spans="1:12" ht="31.5" hidden="1" x14ac:dyDescent="0.2">
      <c r="A66" s="3"/>
      <c r="B66" s="5" t="s">
        <v>42</v>
      </c>
      <c r="C66" s="12">
        <v>906</v>
      </c>
      <c r="D66" s="12" t="s">
        <v>25</v>
      </c>
      <c r="E66" s="12" t="s">
        <v>38</v>
      </c>
      <c r="F66" s="12">
        <v>6140010</v>
      </c>
      <c r="G66" s="31" t="s">
        <v>43</v>
      </c>
      <c r="H66" s="149"/>
      <c r="I66" s="32">
        <v>1133.5999999999999</v>
      </c>
    </row>
    <row r="67" spans="1:12" ht="15.75" hidden="1" x14ac:dyDescent="0.2">
      <c r="A67" s="3"/>
      <c r="B67" s="5" t="s">
        <v>41</v>
      </c>
      <c r="C67" s="12">
        <v>906</v>
      </c>
      <c r="D67" s="12" t="s">
        <v>25</v>
      </c>
      <c r="E67" s="12" t="s">
        <v>38</v>
      </c>
      <c r="F67" s="12">
        <v>6140040</v>
      </c>
      <c r="G67" s="31" t="s">
        <v>0</v>
      </c>
      <c r="H67" s="149"/>
      <c r="I67" s="32">
        <v>355.09999999999997</v>
      </c>
    </row>
    <row r="68" spans="1:12" ht="63" hidden="1" x14ac:dyDescent="0.2">
      <c r="A68" s="3"/>
      <c r="B68" s="5" t="s">
        <v>26</v>
      </c>
      <c r="C68" s="12">
        <v>906</v>
      </c>
      <c r="D68" s="12" t="s">
        <v>25</v>
      </c>
      <c r="E68" s="12" t="s">
        <v>38</v>
      </c>
      <c r="F68" s="12">
        <v>6140040</v>
      </c>
      <c r="G68" s="31" t="s">
        <v>27</v>
      </c>
      <c r="H68" s="149"/>
      <c r="I68" s="32">
        <v>309.89999999999998</v>
      </c>
    </row>
    <row r="69" spans="1:12" ht="31.5" hidden="1" x14ac:dyDescent="0.2">
      <c r="A69" s="3"/>
      <c r="B69" s="5" t="s">
        <v>42</v>
      </c>
      <c r="C69" s="12">
        <v>906</v>
      </c>
      <c r="D69" s="12" t="s">
        <v>25</v>
      </c>
      <c r="E69" s="12" t="s">
        <v>38</v>
      </c>
      <c r="F69" s="12">
        <v>6140040</v>
      </c>
      <c r="G69" s="31">
        <v>121</v>
      </c>
      <c r="H69" s="149"/>
      <c r="I69" s="32">
        <v>309.89999999999998</v>
      </c>
    </row>
    <row r="70" spans="1:12" ht="31.5" hidden="1" x14ac:dyDescent="0.2">
      <c r="A70" s="3"/>
      <c r="B70" s="5" t="s">
        <v>11</v>
      </c>
      <c r="C70" s="12">
        <v>906</v>
      </c>
      <c r="D70" s="12" t="s">
        <v>25</v>
      </c>
      <c r="E70" s="12" t="s">
        <v>38</v>
      </c>
      <c r="F70" s="12">
        <v>6140040</v>
      </c>
      <c r="G70" s="31" t="s">
        <v>12</v>
      </c>
      <c r="H70" s="149"/>
      <c r="I70" s="32">
        <v>43.2</v>
      </c>
    </row>
    <row r="71" spans="1:12" ht="31.5" hidden="1" x14ac:dyDescent="0.2">
      <c r="A71" s="3"/>
      <c r="B71" s="5" t="s">
        <v>13</v>
      </c>
      <c r="C71" s="12">
        <v>906</v>
      </c>
      <c r="D71" s="12" t="s">
        <v>25</v>
      </c>
      <c r="E71" s="12" t="s">
        <v>38</v>
      </c>
      <c r="F71" s="12">
        <v>6140040</v>
      </c>
      <c r="G71" s="31" t="s">
        <v>14</v>
      </c>
      <c r="H71" s="149"/>
      <c r="I71" s="32">
        <v>43.2</v>
      </c>
    </row>
    <row r="72" spans="1:12" ht="15.75" hidden="1" x14ac:dyDescent="0.2">
      <c r="A72" s="3"/>
      <c r="B72" s="5" t="s">
        <v>30</v>
      </c>
      <c r="C72" s="12">
        <v>906</v>
      </c>
      <c r="D72" s="12" t="s">
        <v>25</v>
      </c>
      <c r="E72" s="12" t="s">
        <v>38</v>
      </c>
      <c r="F72" s="12">
        <v>6140040</v>
      </c>
      <c r="G72" s="31" t="s">
        <v>31</v>
      </c>
      <c r="H72" s="149"/>
      <c r="I72" s="32">
        <v>2</v>
      </c>
    </row>
    <row r="73" spans="1:12" ht="15.75" hidden="1" x14ac:dyDescent="0.2">
      <c r="A73" s="3"/>
      <c r="B73" s="5" t="s">
        <v>34</v>
      </c>
      <c r="C73" s="12">
        <v>906</v>
      </c>
      <c r="D73" s="12" t="s">
        <v>25</v>
      </c>
      <c r="E73" s="12" t="s">
        <v>38</v>
      </c>
      <c r="F73" s="12">
        <v>6140040</v>
      </c>
      <c r="G73" s="31" t="s">
        <v>35</v>
      </c>
      <c r="H73" s="149"/>
      <c r="I73" s="32">
        <v>2</v>
      </c>
    </row>
    <row r="74" spans="1:12" ht="31.5" hidden="1" x14ac:dyDescent="0.2">
      <c r="A74" s="3"/>
      <c r="B74" s="5" t="s">
        <v>129</v>
      </c>
      <c r="C74" s="12">
        <v>906</v>
      </c>
      <c r="D74" s="12" t="s">
        <v>25</v>
      </c>
      <c r="E74" s="12" t="s">
        <v>38</v>
      </c>
      <c r="F74" s="12">
        <v>6140041</v>
      </c>
      <c r="G74" s="31" t="s">
        <v>0</v>
      </c>
      <c r="H74" s="149"/>
      <c r="I74" s="32">
        <v>393.40000000000003</v>
      </c>
    </row>
    <row r="75" spans="1:12" ht="63" hidden="1" x14ac:dyDescent="0.2">
      <c r="A75" s="3"/>
      <c r="B75" s="5" t="s">
        <v>26</v>
      </c>
      <c r="C75" s="12">
        <v>906</v>
      </c>
      <c r="D75" s="12" t="s">
        <v>25</v>
      </c>
      <c r="E75" s="12" t="s">
        <v>38</v>
      </c>
      <c r="F75" s="12">
        <v>6140041</v>
      </c>
      <c r="G75" s="31" t="s">
        <v>27</v>
      </c>
      <c r="H75" s="149"/>
      <c r="I75" s="32">
        <v>371.8</v>
      </c>
    </row>
    <row r="76" spans="1:12" ht="31.5" hidden="1" x14ac:dyDescent="0.2">
      <c r="A76" s="3"/>
      <c r="B76" s="5" t="s">
        <v>42</v>
      </c>
      <c r="C76" s="12">
        <v>906</v>
      </c>
      <c r="D76" s="12" t="s">
        <v>25</v>
      </c>
      <c r="E76" s="12" t="s">
        <v>38</v>
      </c>
      <c r="F76" s="12">
        <v>6140041</v>
      </c>
      <c r="G76" s="31">
        <v>121</v>
      </c>
      <c r="H76" s="149"/>
      <c r="I76" s="32">
        <v>371.8</v>
      </c>
    </row>
    <row r="77" spans="1:12" ht="31.5" hidden="1" x14ac:dyDescent="0.2">
      <c r="A77" s="3"/>
      <c r="B77" s="5" t="s">
        <v>11</v>
      </c>
      <c r="C77" s="12">
        <v>906</v>
      </c>
      <c r="D77" s="12" t="s">
        <v>25</v>
      </c>
      <c r="E77" s="12" t="s">
        <v>38</v>
      </c>
      <c r="F77" s="12">
        <v>6140041</v>
      </c>
      <c r="G77" s="31" t="s">
        <v>12</v>
      </c>
      <c r="H77" s="149"/>
      <c r="I77" s="32">
        <v>21.6</v>
      </c>
    </row>
    <row r="78" spans="1:12" ht="31.5" hidden="1" x14ac:dyDescent="0.2">
      <c r="A78" s="3"/>
      <c r="B78" s="8" t="s">
        <v>13</v>
      </c>
      <c r="C78" s="12">
        <v>906</v>
      </c>
      <c r="D78" s="37" t="s">
        <v>25</v>
      </c>
      <c r="E78" s="37" t="s">
        <v>38</v>
      </c>
      <c r="F78" s="12">
        <v>6140041</v>
      </c>
      <c r="G78" s="31" t="s">
        <v>14</v>
      </c>
      <c r="H78" s="150"/>
      <c r="I78" s="39">
        <v>21.6</v>
      </c>
    </row>
    <row r="79" spans="1:12" ht="15.75" hidden="1" x14ac:dyDescent="0.2">
      <c r="A79" s="50"/>
      <c r="B79" s="23" t="s">
        <v>135</v>
      </c>
      <c r="C79" s="58">
        <v>908</v>
      </c>
      <c r="D79" s="25" t="s">
        <v>25</v>
      </c>
      <c r="E79" s="25" t="s">
        <v>15</v>
      </c>
      <c r="F79" s="59"/>
      <c r="G79" s="51"/>
      <c r="H79" s="152"/>
      <c r="I79" s="28"/>
      <c r="J79" s="84">
        <v>0</v>
      </c>
      <c r="K79" s="83">
        <f>SUM(J79-I79)</f>
        <v>0</v>
      </c>
      <c r="L79" s="82"/>
    </row>
    <row r="80" spans="1:12" ht="15.75" hidden="1" x14ac:dyDescent="0.2">
      <c r="A80" s="15"/>
      <c r="B80" s="72" t="s">
        <v>136</v>
      </c>
      <c r="C80" s="12">
        <v>908</v>
      </c>
      <c r="D80" s="73" t="s">
        <v>25</v>
      </c>
      <c r="E80" s="73" t="s">
        <v>15</v>
      </c>
      <c r="F80" s="12">
        <v>6150000</v>
      </c>
      <c r="G80" s="31"/>
      <c r="H80" s="148"/>
      <c r="I80" s="44">
        <f>I81+I84</f>
        <v>50</v>
      </c>
    </row>
    <row r="81" spans="1:12" ht="31.5" hidden="1" x14ac:dyDescent="0.2">
      <c r="A81" s="15"/>
      <c r="B81" s="13" t="s">
        <v>137</v>
      </c>
      <c r="C81" s="12">
        <v>908</v>
      </c>
      <c r="D81" s="4" t="s">
        <v>25</v>
      </c>
      <c r="E81" s="4" t="s">
        <v>15</v>
      </c>
      <c r="F81" s="12">
        <v>6150080</v>
      </c>
      <c r="G81" s="31"/>
      <c r="H81" s="149"/>
      <c r="I81" s="32">
        <f>I82</f>
        <v>40</v>
      </c>
    </row>
    <row r="82" spans="1:12" ht="31.5" hidden="1" x14ac:dyDescent="0.2">
      <c r="A82" s="15"/>
      <c r="B82" s="13" t="s">
        <v>11</v>
      </c>
      <c r="C82" s="12">
        <v>908</v>
      </c>
      <c r="D82" s="12" t="s">
        <v>25</v>
      </c>
      <c r="E82" s="4" t="s">
        <v>15</v>
      </c>
      <c r="F82" s="12">
        <v>6150080</v>
      </c>
      <c r="G82" s="31" t="s">
        <v>12</v>
      </c>
      <c r="H82" s="149"/>
      <c r="I82" s="32">
        <f>I83</f>
        <v>40</v>
      </c>
    </row>
    <row r="83" spans="1:12" ht="31.5" hidden="1" x14ac:dyDescent="0.2">
      <c r="A83" s="15"/>
      <c r="B83" s="13" t="s">
        <v>13</v>
      </c>
      <c r="C83" s="12">
        <v>908</v>
      </c>
      <c r="D83" s="12" t="s">
        <v>25</v>
      </c>
      <c r="E83" s="4" t="s">
        <v>15</v>
      </c>
      <c r="F83" s="12">
        <v>6150080</v>
      </c>
      <c r="G83" s="31" t="s">
        <v>14</v>
      </c>
      <c r="H83" s="149"/>
      <c r="I83" s="32">
        <v>40</v>
      </c>
    </row>
    <row r="84" spans="1:12" ht="47.25" hidden="1" x14ac:dyDescent="0.2">
      <c r="A84" s="15"/>
      <c r="B84" s="5" t="s">
        <v>77</v>
      </c>
      <c r="C84" s="12">
        <v>908</v>
      </c>
      <c r="D84" s="4" t="s">
        <v>25</v>
      </c>
      <c r="E84" s="4" t="s">
        <v>15</v>
      </c>
      <c r="F84" s="12">
        <v>6150090</v>
      </c>
      <c r="G84" s="31"/>
      <c r="H84" s="149"/>
      <c r="I84" s="32">
        <f>I85</f>
        <v>10</v>
      </c>
    </row>
    <row r="85" spans="1:12" ht="31.5" hidden="1" x14ac:dyDescent="0.2">
      <c r="A85" s="15"/>
      <c r="B85" s="13" t="s">
        <v>11</v>
      </c>
      <c r="C85" s="12">
        <v>908</v>
      </c>
      <c r="D85" s="12" t="s">
        <v>25</v>
      </c>
      <c r="E85" s="4" t="s">
        <v>15</v>
      </c>
      <c r="F85" s="12">
        <v>6150090</v>
      </c>
      <c r="G85" s="31" t="s">
        <v>12</v>
      </c>
      <c r="H85" s="149"/>
      <c r="I85" s="32">
        <f>I86</f>
        <v>10</v>
      </c>
    </row>
    <row r="86" spans="1:12" ht="31.5" hidden="1" x14ac:dyDescent="0.2">
      <c r="A86" s="15"/>
      <c r="B86" s="19" t="s">
        <v>13</v>
      </c>
      <c r="C86" s="12">
        <v>908</v>
      </c>
      <c r="D86" s="37" t="s">
        <v>25</v>
      </c>
      <c r="E86" s="20" t="s">
        <v>15</v>
      </c>
      <c r="F86" s="12">
        <v>6150090</v>
      </c>
      <c r="G86" s="31" t="s">
        <v>14</v>
      </c>
      <c r="H86" s="150"/>
      <c r="I86" s="39">
        <v>10</v>
      </c>
    </row>
    <row r="87" spans="1:12" ht="15.75" hidden="1" x14ac:dyDescent="0.2">
      <c r="A87" s="88"/>
      <c r="B87" s="99" t="s">
        <v>135</v>
      </c>
      <c r="C87" s="55"/>
      <c r="D87" s="100" t="s">
        <v>25</v>
      </c>
      <c r="E87" s="101" t="s">
        <v>15</v>
      </c>
      <c r="F87" s="110"/>
      <c r="G87" s="91"/>
      <c r="H87" s="108"/>
      <c r="I87" s="102">
        <v>0</v>
      </c>
      <c r="J87" s="111">
        <v>0</v>
      </c>
      <c r="K87" s="112">
        <f>SUM(J87-I87)</f>
        <v>0</v>
      </c>
      <c r="L87" s="113">
        <v>0</v>
      </c>
    </row>
    <row r="88" spans="1:12" s="103" customFormat="1" ht="15.75" x14ac:dyDescent="0.2">
      <c r="A88" s="88"/>
      <c r="B88" s="82" t="s">
        <v>183</v>
      </c>
      <c r="C88" s="55"/>
      <c r="D88" s="132" t="s">
        <v>25</v>
      </c>
      <c r="E88" s="132" t="s">
        <v>15</v>
      </c>
      <c r="F88" s="22"/>
      <c r="G88" s="91"/>
      <c r="H88" s="41">
        <v>0</v>
      </c>
      <c r="I88" s="41">
        <v>1584.6</v>
      </c>
      <c r="J88" s="83">
        <v>0</v>
      </c>
      <c r="K88" s="83">
        <v>0</v>
      </c>
      <c r="L88" s="84">
        <v>0</v>
      </c>
    </row>
    <row r="89" spans="1:12" ht="20.25" customHeight="1" x14ac:dyDescent="0.2">
      <c r="A89" s="35" t="s">
        <v>0</v>
      </c>
      <c r="B89" s="11" t="s">
        <v>64</v>
      </c>
      <c r="C89" s="55">
        <v>903</v>
      </c>
      <c r="D89" s="22" t="s">
        <v>25</v>
      </c>
      <c r="E89" s="22" t="s">
        <v>65</v>
      </c>
      <c r="F89" s="22" t="s">
        <v>0</v>
      </c>
      <c r="G89" s="91" t="s">
        <v>0</v>
      </c>
      <c r="H89" s="41">
        <v>0</v>
      </c>
      <c r="I89" s="41">
        <v>1661.07</v>
      </c>
      <c r="J89" s="83">
        <v>0</v>
      </c>
      <c r="K89" s="83">
        <v>0</v>
      </c>
      <c r="L89" s="84">
        <v>0</v>
      </c>
    </row>
    <row r="90" spans="1:12" ht="18" customHeight="1" x14ac:dyDescent="0.2">
      <c r="A90" s="35" t="s">
        <v>0</v>
      </c>
      <c r="B90" s="11" t="s">
        <v>66</v>
      </c>
      <c r="C90" s="55">
        <v>902</v>
      </c>
      <c r="D90" s="21" t="s">
        <v>25</v>
      </c>
      <c r="E90" s="22">
        <v>13</v>
      </c>
      <c r="F90" s="22" t="s">
        <v>0</v>
      </c>
      <c r="G90" s="91" t="s">
        <v>0</v>
      </c>
      <c r="H90" s="41">
        <v>3930.10313</v>
      </c>
      <c r="I90" s="28">
        <v>27509.70017</v>
      </c>
      <c r="J90" s="83">
        <v>3025.3768100000002</v>
      </c>
      <c r="K90" s="83">
        <f>H90/I90*100</f>
        <v>14.286244872584518</v>
      </c>
      <c r="L90" s="84">
        <f>SUM(J90/I90*100)</f>
        <v>10.997491035177648</v>
      </c>
    </row>
    <row r="91" spans="1:12" ht="26.25" hidden="1" customHeight="1" x14ac:dyDescent="0.2">
      <c r="A91" s="50"/>
      <c r="B91" s="133" t="s">
        <v>76</v>
      </c>
      <c r="C91" s="60">
        <v>908</v>
      </c>
      <c r="D91" s="134" t="s">
        <v>36</v>
      </c>
      <c r="E91" s="134"/>
      <c r="F91" s="126"/>
      <c r="G91" s="92"/>
      <c r="H91" s="135">
        <f>H92</f>
        <v>0</v>
      </c>
      <c r="I91" s="135">
        <f>I92</f>
        <v>0</v>
      </c>
      <c r="J91" s="135">
        <f>J92</f>
        <v>0</v>
      </c>
      <c r="K91" s="129">
        <v>0</v>
      </c>
      <c r="L91" s="130">
        <v>0</v>
      </c>
    </row>
    <row r="92" spans="1:12" ht="21.75" hidden="1" customHeight="1" x14ac:dyDescent="0.2">
      <c r="A92" s="50"/>
      <c r="B92" s="11" t="s">
        <v>79</v>
      </c>
      <c r="C92" s="55">
        <v>908</v>
      </c>
      <c r="D92" s="21" t="s">
        <v>36</v>
      </c>
      <c r="E92" s="21" t="s">
        <v>37</v>
      </c>
      <c r="F92" s="22"/>
      <c r="G92" s="91"/>
      <c r="H92" s="163"/>
      <c r="I92" s="41">
        <v>0</v>
      </c>
      <c r="J92" s="84">
        <v>0</v>
      </c>
      <c r="K92" s="83">
        <v>0</v>
      </c>
      <c r="L92" s="84">
        <v>0</v>
      </c>
    </row>
    <row r="93" spans="1:12" ht="15.75" x14ac:dyDescent="0.2">
      <c r="A93" s="7"/>
      <c r="B93" s="133" t="s">
        <v>53</v>
      </c>
      <c r="C93" s="60">
        <v>907</v>
      </c>
      <c r="D93" s="126" t="s">
        <v>37</v>
      </c>
      <c r="E93" s="126" t="s">
        <v>0</v>
      </c>
      <c r="F93" s="126" t="s">
        <v>0</v>
      </c>
      <c r="G93" s="92" t="s">
        <v>0</v>
      </c>
      <c r="H93" s="135">
        <f>H94</f>
        <v>1209.64274</v>
      </c>
      <c r="I93" s="135">
        <f>I94</f>
        <v>6439.2</v>
      </c>
      <c r="J93" s="135">
        <f>J94</f>
        <v>925.15549999999996</v>
      </c>
      <c r="K93" s="129">
        <f t="shared" ref="K93:K94" si="2">H93/I93*100</f>
        <v>18.785605975897628</v>
      </c>
      <c r="L93" s="130">
        <f t="shared" ref="L93:L94" si="3">SUM(J93/I93*100)</f>
        <v>14.36755342278544</v>
      </c>
    </row>
    <row r="94" spans="1:12" ht="35.25" customHeight="1" x14ac:dyDescent="0.2">
      <c r="A94" s="7"/>
      <c r="B94" s="82" t="s">
        <v>192</v>
      </c>
      <c r="C94" s="55">
        <v>907</v>
      </c>
      <c r="D94" s="22" t="s">
        <v>37</v>
      </c>
      <c r="E94" s="22">
        <v>10</v>
      </c>
      <c r="F94" s="22" t="s">
        <v>0</v>
      </c>
      <c r="G94" s="91" t="s">
        <v>0</v>
      </c>
      <c r="H94" s="41">
        <v>1209.64274</v>
      </c>
      <c r="I94" s="140">
        <v>6439.2</v>
      </c>
      <c r="J94" s="83">
        <v>925.15549999999996</v>
      </c>
      <c r="K94" s="83">
        <f t="shared" si="2"/>
        <v>18.785605975897628</v>
      </c>
      <c r="L94" s="84">
        <f t="shared" si="3"/>
        <v>14.36755342278544</v>
      </c>
    </row>
    <row r="95" spans="1:12" ht="15.75" x14ac:dyDescent="0.2">
      <c r="A95" s="50"/>
      <c r="B95" s="136" t="s">
        <v>176</v>
      </c>
      <c r="C95" s="61"/>
      <c r="D95" s="137" t="s">
        <v>9</v>
      </c>
      <c r="E95" s="137"/>
      <c r="F95" s="138"/>
      <c r="G95" s="93"/>
      <c r="H95" s="128">
        <f>H96+H97+H99+H98</f>
        <v>4361.5658599999997</v>
      </c>
      <c r="I95" s="128">
        <f>I96+I97+I99+I98</f>
        <v>9182.0352500000008</v>
      </c>
      <c r="J95" s="128">
        <f>J96+J97+J99+J98</f>
        <v>163.66338999999999</v>
      </c>
      <c r="K95" s="129">
        <f t="shared" ref="K95:K96" si="4">H95/I95*100</f>
        <v>47.50107945839131</v>
      </c>
      <c r="L95" s="130">
        <f t="shared" ref="L95:L96" si="5">SUM(J95/I95*100)</f>
        <v>1.7824304257599097</v>
      </c>
    </row>
    <row r="96" spans="1:12" ht="15.75" x14ac:dyDescent="0.2">
      <c r="A96" s="50"/>
      <c r="B96" s="82" t="s">
        <v>58</v>
      </c>
      <c r="C96" s="62">
        <v>908</v>
      </c>
      <c r="D96" s="132" t="s">
        <v>9</v>
      </c>
      <c r="E96" s="132" t="s">
        <v>23</v>
      </c>
      <c r="F96" s="139"/>
      <c r="G96" s="94"/>
      <c r="H96" s="41">
        <v>0</v>
      </c>
      <c r="I96" s="140">
        <v>2017.4</v>
      </c>
      <c r="J96" s="83">
        <v>0</v>
      </c>
      <c r="K96" s="83">
        <f t="shared" si="4"/>
        <v>0</v>
      </c>
      <c r="L96" s="84">
        <f t="shared" si="5"/>
        <v>0</v>
      </c>
    </row>
    <row r="97" spans="1:16" ht="15.75" x14ac:dyDescent="0.2">
      <c r="A97" s="50"/>
      <c r="B97" s="82" t="s">
        <v>181</v>
      </c>
      <c r="C97" s="62"/>
      <c r="D97" s="132" t="s">
        <v>9</v>
      </c>
      <c r="E97" s="132" t="s">
        <v>48</v>
      </c>
      <c r="F97" s="22"/>
      <c r="G97" s="94"/>
      <c r="H97" s="41">
        <v>399.32373000000001</v>
      </c>
      <c r="I97" s="140">
        <v>2259</v>
      </c>
      <c r="J97" s="83">
        <v>138.66338999999999</v>
      </c>
      <c r="K97" s="83">
        <f t="shared" ref="K97:K99" si="6">H97/I97*100</f>
        <v>17.677013280212485</v>
      </c>
      <c r="L97" s="84">
        <f t="shared" ref="L97:L99" si="7">SUM(J97/I97*100)</f>
        <v>6.1382642762284192</v>
      </c>
    </row>
    <row r="98" spans="1:16" ht="15.75" x14ac:dyDescent="0.2">
      <c r="A98" s="50"/>
      <c r="B98" s="82" t="s">
        <v>180</v>
      </c>
      <c r="C98" s="62"/>
      <c r="D98" s="132" t="s">
        <v>9</v>
      </c>
      <c r="E98" s="132" t="s">
        <v>24</v>
      </c>
      <c r="F98" s="22"/>
      <c r="G98" s="94"/>
      <c r="H98" s="41">
        <v>0</v>
      </c>
      <c r="I98" s="140">
        <v>3249.8352500000001</v>
      </c>
      <c r="J98" s="83">
        <v>0</v>
      </c>
      <c r="K98" s="83">
        <f t="shared" si="6"/>
        <v>0</v>
      </c>
      <c r="L98" s="84">
        <f t="shared" si="7"/>
        <v>0</v>
      </c>
    </row>
    <row r="99" spans="1:16" ht="16.5" customHeight="1" x14ac:dyDescent="0.2">
      <c r="A99" s="50"/>
      <c r="B99" s="11" t="s">
        <v>59</v>
      </c>
      <c r="C99" s="62">
        <v>908</v>
      </c>
      <c r="D99" s="21" t="s">
        <v>9</v>
      </c>
      <c r="E99" s="21" t="s">
        <v>60</v>
      </c>
      <c r="F99" s="22"/>
      <c r="G99" s="94"/>
      <c r="H99" s="41">
        <v>3962.2421300000001</v>
      </c>
      <c r="I99" s="140">
        <v>1655.8</v>
      </c>
      <c r="J99" s="83">
        <v>25</v>
      </c>
      <c r="K99" s="83">
        <f t="shared" si="6"/>
        <v>239.29472943592222</v>
      </c>
      <c r="L99" s="84">
        <f t="shared" si="7"/>
        <v>1.5098441840802028</v>
      </c>
    </row>
    <row r="100" spans="1:16" ht="15" customHeight="1" x14ac:dyDescent="0.2">
      <c r="A100" s="52"/>
      <c r="B100" s="133" t="s">
        <v>61</v>
      </c>
      <c r="C100" s="61">
        <v>908</v>
      </c>
      <c r="D100" s="134" t="s">
        <v>23</v>
      </c>
      <c r="E100" s="134"/>
      <c r="F100" s="126"/>
      <c r="G100" s="93"/>
      <c r="H100" s="135">
        <f>H101+H102+H103</f>
        <v>0</v>
      </c>
      <c r="I100" s="135">
        <f>I102+I101+I103</f>
        <v>42783.479999999996</v>
      </c>
      <c r="J100" s="135">
        <f>J103+J102+J101</f>
        <v>14937.70918</v>
      </c>
      <c r="K100" s="129">
        <f>H100/I100*100</f>
        <v>0</v>
      </c>
      <c r="L100" s="130">
        <f t="shared" ref="L100:L102" si="8">SUM(J100/I100*100)</f>
        <v>34.914666081394039</v>
      </c>
    </row>
    <row r="101" spans="1:16" s="146" customFormat="1" ht="15.75" x14ac:dyDescent="0.2">
      <c r="A101" s="52"/>
      <c r="B101" s="115" t="s">
        <v>188</v>
      </c>
      <c r="C101" s="61"/>
      <c r="D101" s="104" t="s">
        <v>23</v>
      </c>
      <c r="E101" s="104" t="s">
        <v>25</v>
      </c>
      <c r="F101" s="116"/>
      <c r="G101" s="93"/>
      <c r="H101" s="140">
        <v>0</v>
      </c>
      <c r="I101" s="117">
        <v>2000</v>
      </c>
      <c r="J101" s="106">
        <v>0</v>
      </c>
      <c r="K101" s="83">
        <f t="shared" ref="K101:K102" si="9">H101/I101*100</f>
        <v>0</v>
      </c>
      <c r="L101" s="105">
        <f>J101/I101*100</f>
        <v>0</v>
      </c>
    </row>
    <row r="102" spans="1:16" ht="18" customHeight="1" x14ac:dyDescent="0.2">
      <c r="A102" s="50"/>
      <c r="B102" s="11" t="s">
        <v>62</v>
      </c>
      <c r="C102" s="62">
        <v>908</v>
      </c>
      <c r="D102" s="21" t="s">
        <v>23</v>
      </c>
      <c r="E102" s="21" t="s">
        <v>36</v>
      </c>
      <c r="F102" s="22"/>
      <c r="G102" s="94"/>
      <c r="H102" s="41">
        <v>0</v>
      </c>
      <c r="I102" s="140">
        <v>39662.78</v>
      </c>
      <c r="J102" s="83">
        <v>14937.70918</v>
      </c>
      <c r="K102" s="83">
        <f t="shared" si="9"/>
        <v>0</v>
      </c>
      <c r="L102" s="84">
        <f t="shared" si="8"/>
        <v>37.661780591274741</v>
      </c>
    </row>
    <row r="103" spans="1:16" s="146" customFormat="1" ht="19.5" customHeight="1" x14ac:dyDescent="0.2">
      <c r="A103" s="50"/>
      <c r="B103" s="119" t="s">
        <v>187</v>
      </c>
      <c r="C103" s="62"/>
      <c r="D103" s="81" t="s">
        <v>23</v>
      </c>
      <c r="E103" s="81" t="s">
        <v>37</v>
      </c>
      <c r="F103" s="114"/>
      <c r="G103" s="94"/>
      <c r="H103" s="41">
        <v>0</v>
      </c>
      <c r="I103" s="68">
        <v>1120.7</v>
      </c>
      <c r="J103" s="83">
        <v>0</v>
      </c>
      <c r="K103" s="83">
        <f t="shared" ref="K103:K105" si="10">H103/I103*100</f>
        <v>0</v>
      </c>
      <c r="L103" s="84">
        <f>J103/I103*100</f>
        <v>0</v>
      </c>
    </row>
    <row r="104" spans="1:16" ht="19.5" customHeight="1" x14ac:dyDescent="0.2">
      <c r="A104" s="52"/>
      <c r="B104" s="133" t="s">
        <v>177</v>
      </c>
      <c r="C104" s="61"/>
      <c r="D104" s="134" t="s">
        <v>15</v>
      </c>
      <c r="E104" s="134"/>
      <c r="F104" s="126"/>
      <c r="G104" s="93"/>
      <c r="H104" s="141">
        <f>H105+H134+H189+H194+H188</f>
        <v>138230.26783999999</v>
      </c>
      <c r="I104" s="141">
        <f>I105+I134+I189+I194+I188</f>
        <v>636739.62</v>
      </c>
      <c r="J104" s="141">
        <f>J105+J134+J189+J194+J188</f>
        <v>157599.97423999998</v>
      </c>
      <c r="K104" s="129">
        <f t="shared" si="10"/>
        <v>21.709072829487191</v>
      </c>
      <c r="L104" s="130">
        <f t="shared" ref="L104:L105" si="11">SUM(J104/I104*100)</f>
        <v>24.751086517908213</v>
      </c>
      <c r="P104" s="109"/>
    </row>
    <row r="105" spans="1:16" ht="21" customHeight="1" x14ac:dyDescent="0.2">
      <c r="A105" s="53" t="s">
        <v>0</v>
      </c>
      <c r="B105" s="11" t="s">
        <v>54</v>
      </c>
      <c r="C105" s="63">
        <v>905</v>
      </c>
      <c r="D105" s="22" t="s">
        <v>15</v>
      </c>
      <c r="E105" s="22" t="s">
        <v>25</v>
      </c>
      <c r="F105" s="22" t="s">
        <v>0</v>
      </c>
      <c r="G105" s="95" t="s">
        <v>0</v>
      </c>
      <c r="H105" s="41">
        <v>41525.042379999999</v>
      </c>
      <c r="I105" s="140">
        <v>203576.8</v>
      </c>
      <c r="J105" s="140">
        <v>49156.796860000002</v>
      </c>
      <c r="K105" s="83">
        <f t="shared" si="10"/>
        <v>20.397728218539637</v>
      </c>
      <c r="L105" s="84">
        <f t="shared" si="11"/>
        <v>24.146561327223932</v>
      </c>
    </row>
    <row r="106" spans="1:16" ht="31.5" hidden="1" x14ac:dyDescent="0.2">
      <c r="A106" s="7" t="s">
        <v>0</v>
      </c>
      <c r="B106" s="77" t="s">
        <v>103</v>
      </c>
      <c r="C106" s="36">
        <v>905</v>
      </c>
      <c r="D106" s="43" t="s">
        <v>15</v>
      </c>
      <c r="E106" s="43" t="s">
        <v>25</v>
      </c>
      <c r="F106" s="43">
        <v>6200000</v>
      </c>
      <c r="G106" s="31" t="s">
        <v>0</v>
      </c>
      <c r="H106" s="148"/>
      <c r="I106" s="44">
        <f>I107</f>
        <v>57697.4</v>
      </c>
    </row>
    <row r="107" spans="1:16" ht="15.75" hidden="1" x14ac:dyDescent="0.2">
      <c r="A107" s="7" t="s">
        <v>0</v>
      </c>
      <c r="B107" s="9" t="s">
        <v>104</v>
      </c>
      <c r="C107" s="36">
        <v>905</v>
      </c>
      <c r="D107" s="12" t="s">
        <v>15</v>
      </c>
      <c r="E107" s="12" t="s">
        <v>25</v>
      </c>
      <c r="F107" s="12">
        <v>6210000</v>
      </c>
      <c r="G107" s="31" t="s">
        <v>0</v>
      </c>
      <c r="H107" s="149"/>
      <c r="I107" s="32">
        <f>I108+I111+I126+I130</f>
        <v>57697.4</v>
      </c>
    </row>
    <row r="108" spans="1:16" ht="31.5" hidden="1" x14ac:dyDescent="0.2">
      <c r="A108" s="7"/>
      <c r="B108" s="9" t="s">
        <v>106</v>
      </c>
      <c r="C108" s="36">
        <v>905</v>
      </c>
      <c r="D108" s="12" t="s">
        <v>15</v>
      </c>
      <c r="E108" s="12" t="s">
        <v>25</v>
      </c>
      <c r="F108" s="12">
        <v>6210100</v>
      </c>
      <c r="G108" s="31"/>
      <c r="H108" s="149"/>
      <c r="I108" s="32">
        <f>I109</f>
        <v>472.7</v>
      </c>
    </row>
    <row r="109" spans="1:16" ht="31.5" hidden="1" x14ac:dyDescent="0.2">
      <c r="A109" s="7"/>
      <c r="B109" s="5" t="s">
        <v>16</v>
      </c>
      <c r="C109" s="12">
        <v>905</v>
      </c>
      <c r="D109" s="12" t="s">
        <v>15</v>
      </c>
      <c r="E109" s="12" t="s">
        <v>25</v>
      </c>
      <c r="F109" s="12">
        <v>6210100</v>
      </c>
      <c r="G109" s="31" t="s">
        <v>17</v>
      </c>
      <c r="H109" s="149"/>
      <c r="I109" s="32">
        <f>I110</f>
        <v>472.7</v>
      </c>
    </row>
    <row r="110" spans="1:16" ht="15.75" hidden="1" x14ac:dyDescent="0.2">
      <c r="A110" s="7"/>
      <c r="B110" s="8" t="s">
        <v>18</v>
      </c>
      <c r="C110" s="12">
        <v>905</v>
      </c>
      <c r="D110" s="12" t="s">
        <v>15</v>
      </c>
      <c r="E110" s="12" t="s">
        <v>25</v>
      </c>
      <c r="F110" s="12">
        <v>6210100</v>
      </c>
      <c r="G110" s="31" t="s">
        <v>19</v>
      </c>
      <c r="H110" s="149"/>
      <c r="I110" s="32">
        <v>472.7</v>
      </c>
    </row>
    <row r="111" spans="1:16" ht="15.75" hidden="1" x14ac:dyDescent="0.2">
      <c r="A111" s="7"/>
      <c r="B111" s="9" t="s">
        <v>112</v>
      </c>
      <c r="C111" s="12">
        <v>905</v>
      </c>
      <c r="D111" s="12" t="s">
        <v>15</v>
      </c>
      <c r="E111" s="12" t="s">
        <v>25</v>
      </c>
      <c r="F111" s="12">
        <v>6210300</v>
      </c>
      <c r="G111" s="31"/>
      <c r="H111" s="149"/>
      <c r="I111" s="32">
        <f>I112</f>
        <v>777.9</v>
      </c>
    </row>
    <row r="112" spans="1:16" ht="31.5" hidden="1" x14ac:dyDescent="0.2">
      <c r="A112" s="7"/>
      <c r="B112" s="5" t="s">
        <v>16</v>
      </c>
      <c r="C112" s="12">
        <v>905</v>
      </c>
      <c r="D112" s="12" t="s">
        <v>15</v>
      </c>
      <c r="E112" s="12" t="s">
        <v>25</v>
      </c>
      <c r="F112" s="12">
        <v>6210300</v>
      </c>
      <c r="G112" s="31" t="s">
        <v>17</v>
      </c>
      <c r="H112" s="149"/>
      <c r="I112" s="32">
        <f>I113</f>
        <v>777.9</v>
      </c>
    </row>
    <row r="113" spans="1:9" ht="15.75" hidden="1" x14ac:dyDescent="0.2">
      <c r="A113" s="7"/>
      <c r="B113" s="8" t="s">
        <v>18</v>
      </c>
      <c r="C113" s="12">
        <v>905</v>
      </c>
      <c r="D113" s="12" t="s">
        <v>15</v>
      </c>
      <c r="E113" s="12" t="s">
        <v>25</v>
      </c>
      <c r="F113" s="12">
        <v>6210300</v>
      </c>
      <c r="G113" s="31" t="s">
        <v>19</v>
      </c>
      <c r="H113" s="149"/>
      <c r="I113" s="32">
        <f>I116+I119+I122+I125</f>
        <v>777.9</v>
      </c>
    </row>
    <row r="114" spans="1:9" ht="47.25" hidden="1" x14ac:dyDescent="0.2">
      <c r="A114" s="7"/>
      <c r="B114" s="9" t="s">
        <v>87</v>
      </c>
      <c r="C114" s="12">
        <v>905</v>
      </c>
      <c r="D114" s="12" t="s">
        <v>15</v>
      </c>
      <c r="E114" s="12" t="s">
        <v>25</v>
      </c>
      <c r="F114" s="12">
        <v>6210301</v>
      </c>
      <c r="G114" s="31"/>
      <c r="H114" s="149"/>
      <c r="I114" s="32">
        <f>I115</f>
        <v>630.9</v>
      </c>
    </row>
    <row r="115" spans="1:9" ht="31.5" hidden="1" x14ac:dyDescent="0.2">
      <c r="A115" s="7"/>
      <c r="B115" s="5" t="s">
        <v>16</v>
      </c>
      <c r="C115" s="12">
        <v>905</v>
      </c>
      <c r="D115" s="12" t="s">
        <v>15</v>
      </c>
      <c r="E115" s="12" t="s">
        <v>25</v>
      </c>
      <c r="F115" s="12">
        <v>6210301</v>
      </c>
      <c r="G115" s="31" t="s">
        <v>17</v>
      </c>
      <c r="H115" s="149"/>
      <c r="I115" s="32">
        <f>I116</f>
        <v>630.9</v>
      </c>
    </row>
    <row r="116" spans="1:9" ht="15.75" hidden="1" x14ac:dyDescent="0.2">
      <c r="A116" s="7"/>
      <c r="B116" s="8" t="s">
        <v>18</v>
      </c>
      <c r="C116" s="12">
        <v>905</v>
      </c>
      <c r="D116" s="12" t="s">
        <v>15</v>
      </c>
      <c r="E116" s="12" t="s">
        <v>25</v>
      </c>
      <c r="F116" s="12">
        <v>6210301</v>
      </c>
      <c r="G116" s="31" t="s">
        <v>19</v>
      </c>
      <c r="H116" s="149"/>
      <c r="I116" s="32">
        <v>630.9</v>
      </c>
    </row>
    <row r="117" spans="1:9" ht="15.75" hidden="1" x14ac:dyDescent="0.2">
      <c r="A117" s="7"/>
      <c r="B117" s="9" t="s">
        <v>109</v>
      </c>
      <c r="C117" s="12">
        <v>905</v>
      </c>
      <c r="D117" s="12" t="s">
        <v>15</v>
      </c>
      <c r="E117" s="12" t="s">
        <v>25</v>
      </c>
      <c r="F117" s="12">
        <v>6210302</v>
      </c>
      <c r="G117" s="31"/>
      <c r="H117" s="149"/>
      <c r="I117" s="32">
        <f>I118</f>
        <v>52</v>
      </c>
    </row>
    <row r="118" spans="1:9" ht="31.5" hidden="1" x14ac:dyDescent="0.2">
      <c r="A118" s="7"/>
      <c r="B118" s="5" t="s">
        <v>16</v>
      </c>
      <c r="C118" s="12">
        <v>905</v>
      </c>
      <c r="D118" s="12" t="s">
        <v>15</v>
      </c>
      <c r="E118" s="12" t="s">
        <v>25</v>
      </c>
      <c r="F118" s="12">
        <v>6210302</v>
      </c>
      <c r="G118" s="31" t="s">
        <v>17</v>
      </c>
      <c r="H118" s="149"/>
      <c r="I118" s="32">
        <f>I119</f>
        <v>52</v>
      </c>
    </row>
    <row r="119" spans="1:9" ht="15.75" hidden="1" x14ac:dyDescent="0.2">
      <c r="A119" s="7"/>
      <c r="B119" s="8" t="s">
        <v>18</v>
      </c>
      <c r="C119" s="12">
        <v>905</v>
      </c>
      <c r="D119" s="12" t="s">
        <v>15</v>
      </c>
      <c r="E119" s="12" t="s">
        <v>25</v>
      </c>
      <c r="F119" s="12">
        <v>6210302</v>
      </c>
      <c r="G119" s="31" t="s">
        <v>19</v>
      </c>
      <c r="H119" s="149"/>
      <c r="I119" s="32">
        <v>52</v>
      </c>
    </row>
    <row r="120" spans="1:9" ht="15.75" hidden="1" x14ac:dyDescent="0.2">
      <c r="A120" s="7"/>
      <c r="B120" s="9" t="s">
        <v>110</v>
      </c>
      <c r="C120" s="12">
        <v>905</v>
      </c>
      <c r="D120" s="12" t="s">
        <v>15</v>
      </c>
      <c r="E120" s="12" t="s">
        <v>25</v>
      </c>
      <c r="F120" s="12">
        <v>6210303</v>
      </c>
      <c r="G120" s="31"/>
      <c r="H120" s="149"/>
      <c r="I120" s="32">
        <f>I121</f>
        <v>25</v>
      </c>
    </row>
    <row r="121" spans="1:9" ht="19.5" hidden="1" customHeight="1" x14ac:dyDescent="0.2">
      <c r="A121" s="7"/>
      <c r="B121" s="5" t="s">
        <v>16</v>
      </c>
      <c r="C121" s="12">
        <v>905</v>
      </c>
      <c r="D121" s="12" t="s">
        <v>15</v>
      </c>
      <c r="E121" s="12" t="s">
        <v>25</v>
      </c>
      <c r="F121" s="12">
        <v>6210303</v>
      </c>
      <c r="G121" s="31" t="s">
        <v>17</v>
      </c>
      <c r="H121" s="149"/>
      <c r="I121" s="32">
        <f>I122</f>
        <v>25</v>
      </c>
    </row>
    <row r="122" spans="1:9" ht="18" hidden="1" customHeight="1" x14ac:dyDescent="0.2">
      <c r="A122" s="7"/>
      <c r="B122" s="8" t="s">
        <v>18</v>
      </c>
      <c r="C122" s="12">
        <v>905</v>
      </c>
      <c r="D122" s="12" t="s">
        <v>15</v>
      </c>
      <c r="E122" s="12" t="s">
        <v>25</v>
      </c>
      <c r="F122" s="12">
        <v>6210303</v>
      </c>
      <c r="G122" s="31" t="s">
        <v>19</v>
      </c>
      <c r="H122" s="149"/>
      <c r="I122" s="32">
        <v>25</v>
      </c>
    </row>
    <row r="123" spans="1:9" ht="18" hidden="1" customHeight="1" x14ac:dyDescent="0.2">
      <c r="A123" s="7"/>
      <c r="B123" s="9" t="s">
        <v>111</v>
      </c>
      <c r="C123" s="12">
        <v>905</v>
      </c>
      <c r="D123" s="12" t="s">
        <v>15</v>
      </c>
      <c r="E123" s="12" t="s">
        <v>25</v>
      </c>
      <c r="F123" s="12">
        <v>6210304</v>
      </c>
      <c r="G123" s="31"/>
      <c r="H123" s="149"/>
      <c r="I123" s="32">
        <f>I124</f>
        <v>70</v>
      </c>
    </row>
    <row r="124" spans="1:9" ht="31.5" hidden="1" x14ac:dyDescent="0.2">
      <c r="A124" s="7"/>
      <c r="B124" s="5" t="s">
        <v>16</v>
      </c>
      <c r="C124" s="12">
        <v>905</v>
      </c>
      <c r="D124" s="12" t="s">
        <v>15</v>
      </c>
      <c r="E124" s="12" t="s">
        <v>25</v>
      </c>
      <c r="F124" s="12">
        <v>6210304</v>
      </c>
      <c r="G124" s="31" t="s">
        <v>17</v>
      </c>
      <c r="H124" s="149"/>
      <c r="I124" s="32">
        <f>I125</f>
        <v>70</v>
      </c>
    </row>
    <row r="125" spans="1:9" ht="15.75" hidden="1" x14ac:dyDescent="0.2">
      <c r="A125" s="7"/>
      <c r="B125" s="8" t="s">
        <v>18</v>
      </c>
      <c r="C125" s="12">
        <v>905</v>
      </c>
      <c r="D125" s="12" t="s">
        <v>15</v>
      </c>
      <c r="E125" s="12" t="s">
        <v>25</v>
      </c>
      <c r="F125" s="12">
        <v>6210304</v>
      </c>
      <c r="G125" s="31" t="s">
        <v>19</v>
      </c>
      <c r="H125" s="149"/>
      <c r="I125" s="32">
        <v>70</v>
      </c>
    </row>
    <row r="126" spans="1:9" ht="31.5" hidden="1" x14ac:dyDescent="0.2">
      <c r="A126" s="7"/>
      <c r="B126" s="5" t="s">
        <v>88</v>
      </c>
      <c r="C126" s="12">
        <v>905</v>
      </c>
      <c r="D126" s="12" t="s">
        <v>15</v>
      </c>
      <c r="E126" s="12" t="s">
        <v>25</v>
      </c>
      <c r="F126" s="12">
        <v>6210460</v>
      </c>
      <c r="G126" s="31"/>
      <c r="H126" s="149"/>
      <c r="I126" s="32">
        <f>I127</f>
        <v>6706.8</v>
      </c>
    </row>
    <row r="127" spans="1:9" ht="31.5" hidden="1" x14ac:dyDescent="0.2">
      <c r="A127" s="7"/>
      <c r="B127" s="5" t="s">
        <v>16</v>
      </c>
      <c r="C127" s="12">
        <v>905</v>
      </c>
      <c r="D127" s="12" t="s">
        <v>15</v>
      </c>
      <c r="E127" s="12" t="s">
        <v>25</v>
      </c>
      <c r="F127" s="12">
        <v>6210460</v>
      </c>
      <c r="G127" s="31">
        <v>600</v>
      </c>
      <c r="H127" s="149"/>
      <c r="I127" s="32">
        <f>I128+I129</f>
        <v>6706.8</v>
      </c>
    </row>
    <row r="128" spans="1:9" ht="47.25" hidden="1" x14ac:dyDescent="0.2">
      <c r="A128" s="7"/>
      <c r="B128" s="5" t="s">
        <v>21</v>
      </c>
      <c r="C128" s="12">
        <v>905</v>
      </c>
      <c r="D128" s="12" t="s">
        <v>15</v>
      </c>
      <c r="E128" s="12" t="s">
        <v>25</v>
      </c>
      <c r="F128" s="12">
        <v>6210460</v>
      </c>
      <c r="G128" s="31">
        <v>611</v>
      </c>
      <c r="H128" s="149"/>
      <c r="I128" s="32">
        <v>6576.7</v>
      </c>
    </row>
    <row r="129" spans="1:12" ht="15.75" hidden="1" x14ac:dyDescent="0.2">
      <c r="A129" s="7"/>
      <c r="B129" s="5" t="s">
        <v>18</v>
      </c>
      <c r="C129" s="12">
        <v>905</v>
      </c>
      <c r="D129" s="12" t="s">
        <v>15</v>
      </c>
      <c r="E129" s="12" t="s">
        <v>25</v>
      </c>
      <c r="F129" s="12">
        <v>6210460</v>
      </c>
      <c r="G129" s="31">
        <v>612</v>
      </c>
      <c r="H129" s="149"/>
      <c r="I129" s="32">
        <v>130.1</v>
      </c>
    </row>
    <row r="130" spans="1:12" ht="31.5" hidden="1" x14ac:dyDescent="0.2">
      <c r="A130" s="33" t="s">
        <v>0</v>
      </c>
      <c r="B130" s="6" t="s">
        <v>50</v>
      </c>
      <c r="C130" s="12">
        <v>905</v>
      </c>
      <c r="D130" s="12" t="s">
        <v>15</v>
      </c>
      <c r="E130" s="12" t="s">
        <v>25</v>
      </c>
      <c r="F130" s="12">
        <v>6216000</v>
      </c>
      <c r="G130" s="31" t="s">
        <v>0</v>
      </c>
      <c r="H130" s="149"/>
      <c r="I130" s="32">
        <f>I131</f>
        <v>49740</v>
      </c>
    </row>
    <row r="131" spans="1:12" ht="18.75" hidden="1" customHeight="1" x14ac:dyDescent="0.2">
      <c r="A131" s="33" t="s">
        <v>0</v>
      </c>
      <c r="B131" s="5" t="s">
        <v>105</v>
      </c>
      <c r="C131" s="12">
        <v>905</v>
      </c>
      <c r="D131" s="12" t="s">
        <v>15</v>
      </c>
      <c r="E131" s="12" t="s">
        <v>25</v>
      </c>
      <c r="F131" s="12">
        <v>6216006</v>
      </c>
      <c r="G131" s="31" t="s">
        <v>0</v>
      </c>
      <c r="H131" s="149"/>
      <c r="I131" s="32">
        <f>I132</f>
        <v>49740</v>
      </c>
    </row>
    <row r="132" spans="1:12" ht="31.5" hidden="1" x14ac:dyDescent="0.2">
      <c r="A132" s="3" t="s">
        <v>0</v>
      </c>
      <c r="B132" s="5" t="s">
        <v>16</v>
      </c>
      <c r="C132" s="12">
        <v>905</v>
      </c>
      <c r="D132" s="12" t="s">
        <v>15</v>
      </c>
      <c r="E132" s="12" t="s">
        <v>25</v>
      </c>
      <c r="F132" s="12">
        <v>6216006</v>
      </c>
      <c r="G132" s="31">
        <v>600</v>
      </c>
      <c r="H132" s="149"/>
      <c r="I132" s="32">
        <f>I133</f>
        <v>49740</v>
      </c>
    </row>
    <row r="133" spans="1:12" ht="47.25" hidden="1" x14ac:dyDescent="0.2">
      <c r="A133" s="3" t="s">
        <v>0</v>
      </c>
      <c r="B133" s="8" t="s">
        <v>21</v>
      </c>
      <c r="C133" s="12">
        <v>905</v>
      </c>
      <c r="D133" s="37" t="s">
        <v>15</v>
      </c>
      <c r="E133" s="37" t="s">
        <v>25</v>
      </c>
      <c r="F133" s="37">
        <v>6216006</v>
      </c>
      <c r="G133" s="31">
        <v>611</v>
      </c>
      <c r="H133" s="150"/>
      <c r="I133" s="39">
        <v>49740</v>
      </c>
    </row>
    <row r="134" spans="1:12" ht="15.75" x14ac:dyDescent="0.2">
      <c r="A134" s="35" t="s">
        <v>0</v>
      </c>
      <c r="B134" s="11" t="s">
        <v>47</v>
      </c>
      <c r="C134" s="55">
        <v>902</v>
      </c>
      <c r="D134" s="22" t="s">
        <v>15</v>
      </c>
      <c r="E134" s="22" t="s">
        <v>36</v>
      </c>
      <c r="F134" s="22" t="s">
        <v>0</v>
      </c>
      <c r="G134" s="91" t="s">
        <v>0</v>
      </c>
      <c r="H134" s="41">
        <v>82810.111449999997</v>
      </c>
      <c r="I134" s="140">
        <v>369303</v>
      </c>
      <c r="J134" s="83">
        <v>94120.875889999996</v>
      </c>
      <c r="K134" s="83">
        <f>H134/I134*100</f>
        <v>22.423351949483212</v>
      </c>
      <c r="L134" s="84">
        <f>SUM(J134/I134*100)</f>
        <v>25.486084838195193</v>
      </c>
    </row>
    <row r="135" spans="1:12" ht="31.5" hidden="1" x14ac:dyDescent="0.2">
      <c r="A135" s="35" t="s">
        <v>0</v>
      </c>
      <c r="B135" s="71" t="s">
        <v>84</v>
      </c>
      <c r="C135" s="36">
        <v>902</v>
      </c>
      <c r="D135" s="43" t="s">
        <v>15</v>
      </c>
      <c r="E135" s="43" t="s">
        <v>36</v>
      </c>
      <c r="F135" s="43">
        <v>6300000</v>
      </c>
      <c r="G135" s="31" t="s">
        <v>0</v>
      </c>
      <c r="H135" s="148"/>
      <c r="I135" s="44">
        <v>8521.1</v>
      </c>
    </row>
    <row r="136" spans="1:12" ht="31.5" hidden="1" x14ac:dyDescent="0.2">
      <c r="A136" s="3" t="s">
        <v>0</v>
      </c>
      <c r="B136" s="6" t="s">
        <v>85</v>
      </c>
      <c r="C136" s="12">
        <v>902</v>
      </c>
      <c r="D136" s="12" t="s">
        <v>15</v>
      </c>
      <c r="E136" s="12" t="s">
        <v>36</v>
      </c>
      <c r="F136" s="12">
        <v>6350000</v>
      </c>
      <c r="G136" s="31" t="s">
        <v>0</v>
      </c>
      <c r="H136" s="149"/>
      <c r="I136" s="32">
        <v>8521.1</v>
      </c>
    </row>
    <row r="137" spans="1:12" ht="19.5" hidden="1" customHeight="1" x14ac:dyDescent="0.2">
      <c r="A137" s="3" t="s">
        <v>0</v>
      </c>
      <c r="B137" s="5" t="s">
        <v>86</v>
      </c>
      <c r="C137" s="12">
        <v>902</v>
      </c>
      <c r="D137" s="12" t="s">
        <v>15</v>
      </c>
      <c r="E137" s="12" t="s">
        <v>36</v>
      </c>
      <c r="F137" s="12">
        <v>6350100</v>
      </c>
      <c r="G137" s="31" t="s">
        <v>0</v>
      </c>
      <c r="H137" s="149"/>
      <c r="I137" s="32">
        <v>120.9</v>
      </c>
    </row>
    <row r="138" spans="1:12" ht="31.5" hidden="1" x14ac:dyDescent="0.2">
      <c r="A138" s="3" t="s">
        <v>0</v>
      </c>
      <c r="B138" s="5" t="s">
        <v>16</v>
      </c>
      <c r="C138" s="12">
        <v>902</v>
      </c>
      <c r="D138" s="12" t="s">
        <v>15</v>
      </c>
      <c r="E138" s="12" t="s">
        <v>36</v>
      </c>
      <c r="F138" s="12">
        <v>6350100</v>
      </c>
      <c r="G138" s="31" t="s">
        <v>17</v>
      </c>
      <c r="H138" s="149"/>
      <c r="I138" s="32">
        <v>120.9</v>
      </c>
    </row>
    <row r="139" spans="1:12" ht="15.75" hidden="1" x14ac:dyDescent="0.2">
      <c r="A139" s="3" t="s">
        <v>0</v>
      </c>
      <c r="B139" s="5" t="s">
        <v>18</v>
      </c>
      <c r="C139" s="12">
        <v>902</v>
      </c>
      <c r="D139" s="12" t="s">
        <v>15</v>
      </c>
      <c r="E139" s="12" t="s">
        <v>36</v>
      </c>
      <c r="F139" s="12">
        <v>6350100</v>
      </c>
      <c r="G139" s="31" t="s">
        <v>19</v>
      </c>
      <c r="H139" s="149"/>
      <c r="I139" s="32">
        <v>120.9</v>
      </c>
    </row>
    <row r="140" spans="1:12" ht="47.25" hidden="1" x14ac:dyDescent="0.2">
      <c r="A140" s="3" t="s">
        <v>0</v>
      </c>
      <c r="B140" s="27" t="s">
        <v>87</v>
      </c>
      <c r="C140" s="12">
        <v>902</v>
      </c>
      <c r="D140" s="12" t="s">
        <v>15</v>
      </c>
      <c r="E140" s="12" t="s">
        <v>36</v>
      </c>
      <c r="F140" s="12">
        <v>6350200</v>
      </c>
      <c r="G140" s="31" t="s">
        <v>0</v>
      </c>
      <c r="H140" s="149"/>
      <c r="I140" s="32">
        <v>51</v>
      </c>
    </row>
    <row r="141" spans="1:12" ht="31.5" hidden="1" x14ac:dyDescent="0.2">
      <c r="A141" s="3" t="s">
        <v>0</v>
      </c>
      <c r="B141" s="5" t="s">
        <v>16</v>
      </c>
      <c r="C141" s="12">
        <v>902</v>
      </c>
      <c r="D141" s="12" t="s">
        <v>15</v>
      </c>
      <c r="E141" s="12" t="s">
        <v>36</v>
      </c>
      <c r="F141" s="12">
        <v>6350200</v>
      </c>
      <c r="G141" s="31" t="s">
        <v>17</v>
      </c>
      <c r="H141" s="149"/>
      <c r="I141" s="32">
        <v>51</v>
      </c>
    </row>
    <row r="142" spans="1:12" ht="15.75" hidden="1" x14ac:dyDescent="0.2">
      <c r="A142" s="33" t="s">
        <v>0</v>
      </c>
      <c r="B142" s="5" t="s">
        <v>18</v>
      </c>
      <c r="C142" s="12">
        <v>902</v>
      </c>
      <c r="D142" s="12" t="s">
        <v>15</v>
      </c>
      <c r="E142" s="12" t="s">
        <v>36</v>
      </c>
      <c r="F142" s="12">
        <v>6350200</v>
      </c>
      <c r="G142" s="31" t="s">
        <v>19</v>
      </c>
      <c r="H142" s="149"/>
      <c r="I142" s="32">
        <v>51</v>
      </c>
    </row>
    <row r="143" spans="1:12" ht="31.5" hidden="1" x14ac:dyDescent="0.2">
      <c r="A143" s="3" t="s">
        <v>0</v>
      </c>
      <c r="B143" s="5" t="s">
        <v>88</v>
      </c>
      <c r="C143" s="12">
        <v>902</v>
      </c>
      <c r="D143" s="12" t="s">
        <v>15</v>
      </c>
      <c r="E143" s="12" t="s">
        <v>36</v>
      </c>
      <c r="F143" s="12">
        <v>6350360</v>
      </c>
      <c r="G143" s="31" t="s">
        <v>0</v>
      </c>
      <c r="H143" s="149"/>
      <c r="I143" s="32">
        <v>8349.2000000000007</v>
      </c>
    </row>
    <row r="144" spans="1:12" ht="31.5" hidden="1" x14ac:dyDescent="0.2">
      <c r="A144" s="3" t="s">
        <v>0</v>
      </c>
      <c r="B144" s="5" t="s">
        <v>16</v>
      </c>
      <c r="C144" s="12">
        <v>902</v>
      </c>
      <c r="D144" s="12" t="s">
        <v>15</v>
      </c>
      <c r="E144" s="12" t="s">
        <v>36</v>
      </c>
      <c r="F144" s="12">
        <v>6350360</v>
      </c>
      <c r="G144" s="31" t="s">
        <v>17</v>
      </c>
      <c r="H144" s="149"/>
      <c r="I144" s="32">
        <v>8349.2000000000007</v>
      </c>
    </row>
    <row r="145" spans="1:9" ht="47.25" hidden="1" x14ac:dyDescent="0.2">
      <c r="A145" s="3" t="s">
        <v>0</v>
      </c>
      <c r="B145" s="5" t="s">
        <v>21</v>
      </c>
      <c r="C145" s="12">
        <v>902</v>
      </c>
      <c r="D145" s="12" t="s">
        <v>15</v>
      </c>
      <c r="E145" s="12" t="s">
        <v>36</v>
      </c>
      <c r="F145" s="12">
        <v>6350360</v>
      </c>
      <c r="G145" s="31" t="s">
        <v>22</v>
      </c>
      <c r="H145" s="149"/>
      <c r="I145" s="32">
        <v>8349.2000000000007</v>
      </c>
    </row>
    <row r="146" spans="1:9" ht="31.5" hidden="1" x14ac:dyDescent="0.2">
      <c r="A146" s="3" t="s">
        <v>0</v>
      </c>
      <c r="B146" s="10" t="s">
        <v>103</v>
      </c>
      <c r="C146" s="12">
        <v>905</v>
      </c>
      <c r="D146" s="12" t="s">
        <v>15</v>
      </c>
      <c r="E146" s="12" t="s">
        <v>36</v>
      </c>
      <c r="F146" s="12">
        <v>6200000</v>
      </c>
      <c r="G146" s="31" t="s">
        <v>0</v>
      </c>
      <c r="H146" s="149"/>
      <c r="I146" s="32">
        <v>160877.20000000001</v>
      </c>
    </row>
    <row r="147" spans="1:9" ht="15.75" hidden="1" x14ac:dyDescent="0.2">
      <c r="A147" s="33" t="s">
        <v>0</v>
      </c>
      <c r="B147" s="5" t="s">
        <v>107</v>
      </c>
      <c r="C147" s="12">
        <v>905</v>
      </c>
      <c r="D147" s="12" t="s">
        <v>15</v>
      </c>
      <c r="E147" s="12" t="s">
        <v>36</v>
      </c>
      <c r="F147" s="12">
        <v>6220000</v>
      </c>
      <c r="G147" s="31" t="s">
        <v>0</v>
      </c>
      <c r="H147" s="149"/>
      <c r="I147" s="32">
        <v>152232</v>
      </c>
    </row>
    <row r="148" spans="1:9" ht="31.5" hidden="1" x14ac:dyDescent="0.2">
      <c r="A148" s="33" t="s">
        <v>0</v>
      </c>
      <c r="B148" s="9" t="s">
        <v>106</v>
      </c>
      <c r="C148" s="12">
        <v>905</v>
      </c>
      <c r="D148" s="12" t="s">
        <v>15</v>
      </c>
      <c r="E148" s="12" t="s">
        <v>36</v>
      </c>
      <c r="F148" s="12">
        <v>6220100</v>
      </c>
      <c r="G148" s="31" t="s">
        <v>0</v>
      </c>
      <c r="H148" s="149"/>
      <c r="I148" s="32">
        <v>433.4</v>
      </c>
    </row>
    <row r="149" spans="1:9" ht="31.5" hidden="1" x14ac:dyDescent="0.2">
      <c r="A149" s="3" t="s">
        <v>0</v>
      </c>
      <c r="B149" s="5" t="s">
        <v>16</v>
      </c>
      <c r="C149" s="12">
        <v>905</v>
      </c>
      <c r="D149" s="12" t="s">
        <v>15</v>
      </c>
      <c r="E149" s="12" t="s">
        <v>36</v>
      </c>
      <c r="F149" s="12">
        <v>6220100</v>
      </c>
      <c r="G149" s="31">
        <v>600</v>
      </c>
      <c r="H149" s="149"/>
      <c r="I149" s="32">
        <v>433.4</v>
      </c>
    </row>
    <row r="150" spans="1:9" ht="15.75" hidden="1" x14ac:dyDescent="0.2">
      <c r="A150" s="3" t="s">
        <v>0</v>
      </c>
      <c r="B150" s="5" t="s">
        <v>18</v>
      </c>
      <c r="C150" s="12">
        <v>905</v>
      </c>
      <c r="D150" s="12" t="s">
        <v>15</v>
      </c>
      <c r="E150" s="12" t="s">
        <v>36</v>
      </c>
      <c r="F150" s="12">
        <v>6220100</v>
      </c>
      <c r="G150" s="31">
        <v>612</v>
      </c>
      <c r="H150" s="149"/>
      <c r="I150" s="32">
        <v>433.4</v>
      </c>
    </row>
    <row r="151" spans="1:9" ht="31.5" hidden="1" x14ac:dyDescent="0.2">
      <c r="A151" s="3"/>
      <c r="B151" s="5" t="s">
        <v>108</v>
      </c>
      <c r="C151" s="12">
        <v>905</v>
      </c>
      <c r="D151" s="12" t="s">
        <v>15</v>
      </c>
      <c r="E151" s="12" t="s">
        <v>36</v>
      </c>
      <c r="F151" s="12">
        <v>6220300</v>
      </c>
      <c r="G151" s="31"/>
      <c r="H151" s="149"/>
      <c r="I151" s="32">
        <v>1407.7</v>
      </c>
    </row>
    <row r="152" spans="1:9" ht="19.5" hidden="1" customHeight="1" x14ac:dyDescent="0.2">
      <c r="A152" s="3"/>
      <c r="B152" s="5" t="s">
        <v>16</v>
      </c>
      <c r="C152" s="12">
        <v>905</v>
      </c>
      <c r="D152" s="12" t="s">
        <v>15</v>
      </c>
      <c r="E152" s="12" t="s">
        <v>36</v>
      </c>
      <c r="F152" s="12">
        <v>6220300</v>
      </c>
      <c r="G152" s="31">
        <v>600</v>
      </c>
      <c r="H152" s="149"/>
      <c r="I152" s="32">
        <v>1407.7</v>
      </c>
    </row>
    <row r="153" spans="1:9" ht="15.75" hidden="1" x14ac:dyDescent="0.2">
      <c r="A153" s="3"/>
      <c r="B153" s="5" t="s">
        <v>18</v>
      </c>
      <c r="C153" s="12">
        <v>905</v>
      </c>
      <c r="D153" s="12" t="s">
        <v>15</v>
      </c>
      <c r="E153" s="12" t="s">
        <v>36</v>
      </c>
      <c r="F153" s="12">
        <v>6220300</v>
      </c>
      <c r="G153" s="31">
        <v>612</v>
      </c>
      <c r="H153" s="149"/>
      <c r="I153" s="32">
        <v>1407.7</v>
      </c>
    </row>
    <row r="154" spans="1:9" ht="15.75" hidden="1" x14ac:dyDescent="0.2">
      <c r="A154" s="3"/>
      <c r="B154" s="8" t="s">
        <v>113</v>
      </c>
      <c r="C154" s="12">
        <v>905</v>
      </c>
      <c r="D154" s="12" t="s">
        <v>15</v>
      </c>
      <c r="E154" s="12" t="s">
        <v>36</v>
      </c>
      <c r="F154" s="12">
        <v>6220500</v>
      </c>
      <c r="G154" s="31"/>
      <c r="H154" s="149"/>
      <c r="I154" s="32">
        <v>272.60000000000002</v>
      </c>
    </row>
    <row r="155" spans="1:9" ht="17.25" hidden="1" customHeight="1" x14ac:dyDescent="0.2">
      <c r="A155" s="7"/>
      <c r="B155" s="5" t="s">
        <v>16</v>
      </c>
      <c r="C155" s="12">
        <v>905</v>
      </c>
      <c r="D155" s="12" t="s">
        <v>15</v>
      </c>
      <c r="E155" s="12" t="s">
        <v>36</v>
      </c>
      <c r="F155" s="12">
        <v>6220500</v>
      </c>
      <c r="G155" s="31">
        <v>600</v>
      </c>
      <c r="H155" s="149"/>
      <c r="I155" s="32">
        <v>272.60000000000002</v>
      </c>
    </row>
    <row r="156" spans="1:9" ht="15.75" hidden="1" x14ac:dyDescent="0.2">
      <c r="A156" s="7"/>
      <c r="B156" s="5" t="s">
        <v>18</v>
      </c>
      <c r="C156" s="12">
        <v>905</v>
      </c>
      <c r="D156" s="12" t="s">
        <v>15</v>
      </c>
      <c r="E156" s="12" t="s">
        <v>36</v>
      </c>
      <c r="F156" s="12">
        <v>6220500</v>
      </c>
      <c r="G156" s="31">
        <v>612</v>
      </c>
      <c r="H156" s="149"/>
      <c r="I156" s="32">
        <v>272.60000000000002</v>
      </c>
    </row>
    <row r="157" spans="1:9" ht="31.5" hidden="1" x14ac:dyDescent="0.2">
      <c r="A157" s="7"/>
      <c r="B157" s="9" t="s">
        <v>114</v>
      </c>
      <c r="C157" s="12">
        <v>905</v>
      </c>
      <c r="D157" s="12" t="s">
        <v>15</v>
      </c>
      <c r="E157" s="12" t="s">
        <v>36</v>
      </c>
      <c r="F157" s="12">
        <v>6220501</v>
      </c>
      <c r="G157" s="31" t="s">
        <v>0</v>
      </c>
      <c r="H157" s="149"/>
      <c r="I157" s="32">
        <v>160.6</v>
      </c>
    </row>
    <row r="158" spans="1:9" ht="31.5" hidden="1" x14ac:dyDescent="0.2">
      <c r="A158" s="7"/>
      <c r="B158" s="5" t="s">
        <v>16</v>
      </c>
      <c r="C158" s="12">
        <v>905</v>
      </c>
      <c r="D158" s="12" t="s">
        <v>15</v>
      </c>
      <c r="E158" s="12" t="s">
        <v>36</v>
      </c>
      <c r="F158" s="12">
        <v>6220501</v>
      </c>
      <c r="G158" s="31">
        <v>600</v>
      </c>
      <c r="H158" s="149"/>
      <c r="I158" s="32">
        <v>160.6</v>
      </c>
    </row>
    <row r="159" spans="1:9" ht="15.75" hidden="1" x14ac:dyDescent="0.2">
      <c r="A159" s="7"/>
      <c r="B159" s="5" t="s">
        <v>18</v>
      </c>
      <c r="C159" s="12">
        <v>905</v>
      </c>
      <c r="D159" s="12" t="s">
        <v>15</v>
      </c>
      <c r="E159" s="12" t="s">
        <v>36</v>
      </c>
      <c r="F159" s="12">
        <v>6220501</v>
      </c>
      <c r="G159" s="31">
        <v>612</v>
      </c>
      <c r="H159" s="149"/>
      <c r="I159" s="32">
        <v>160.6</v>
      </c>
    </row>
    <row r="160" spans="1:9" ht="47.25" hidden="1" x14ac:dyDescent="0.2">
      <c r="A160" s="7"/>
      <c r="B160" s="9" t="s">
        <v>115</v>
      </c>
      <c r="C160" s="12">
        <v>905</v>
      </c>
      <c r="D160" s="12" t="s">
        <v>15</v>
      </c>
      <c r="E160" s="12" t="s">
        <v>36</v>
      </c>
      <c r="F160" s="12">
        <v>6220502</v>
      </c>
      <c r="G160" s="31" t="s">
        <v>0</v>
      </c>
      <c r="H160" s="149"/>
      <c r="I160" s="32">
        <v>64.900000000000006</v>
      </c>
    </row>
    <row r="161" spans="1:9" ht="31.5" hidden="1" x14ac:dyDescent="0.2">
      <c r="A161" s="7"/>
      <c r="B161" s="5" t="s">
        <v>16</v>
      </c>
      <c r="C161" s="12">
        <v>905</v>
      </c>
      <c r="D161" s="12" t="s">
        <v>15</v>
      </c>
      <c r="E161" s="12" t="s">
        <v>36</v>
      </c>
      <c r="F161" s="12">
        <v>6220502</v>
      </c>
      <c r="G161" s="31">
        <v>600</v>
      </c>
      <c r="H161" s="149"/>
      <c r="I161" s="32">
        <v>64.900000000000006</v>
      </c>
    </row>
    <row r="162" spans="1:9" ht="19.5" hidden="1" customHeight="1" x14ac:dyDescent="0.2">
      <c r="A162" s="7"/>
      <c r="B162" s="5" t="s">
        <v>18</v>
      </c>
      <c r="C162" s="12">
        <v>905</v>
      </c>
      <c r="D162" s="12" t="s">
        <v>15</v>
      </c>
      <c r="E162" s="12" t="s">
        <v>36</v>
      </c>
      <c r="F162" s="12">
        <v>6220502</v>
      </c>
      <c r="G162" s="31">
        <v>612</v>
      </c>
      <c r="H162" s="149"/>
      <c r="I162" s="32">
        <v>64.900000000000006</v>
      </c>
    </row>
    <row r="163" spans="1:9" ht="47.25" hidden="1" x14ac:dyDescent="0.2">
      <c r="A163" s="7"/>
      <c r="B163" s="9" t="s">
        <v>116</v>
      </c>
      <c r="C163" s="12">
        <v>905</v>
      </c>
      <c r="D163" s="12" t="s">
        <v>15</v>
      </c>
      <c r="E163" s="12" t="s">
        <v>36</v>
      </c>
      <c r="F163" s="12">
        <v>6220503</v>
      </c>
      <c r="G163" s="31" t="s">
        <v>0</v>
      </c>
      <c r="H163" s="149"/>
      <c r="I163" s="32">
        <v>11.6</v>
      </c>
    </row>
    <row r="164" spans="1:9" ht="31.5" hidden="1" x14ac:dyDescent="0.2">
      <c r="A164" s="7"/>
      <c r="B164" s="5" t="s">
        <v>16</v>
      </c>
      <c r="C164" s="12">
        <v>905</v>
      </c>
      <c r="D164" s="12" t="s">
        <v>15</v>
      </c>
      <c r="E164" s="12" t="s">
        <v>36</v>
      </c>
      <c r="F164" s="12">
        <v>6220503</v>
      </c>
      <c r="G164" s="31">
        <v>600</v>
      </c>
      <c r="H164" s="149"/>
      <c r="I164" s="32">
        <v>11.6</v>
      </c>
    </row>
    <row r="165" spans="1:9" ht="15.75" hidden="1" x14ac:dyDescent="0.2">
      <c r="A165" s="7"/>
      <c r="B165" s="5" t="s">
        <v>18</v>
      </c>
      <c r="C165" s="12">
        <v>905</v>
      </c>
      <c r="D165" s="12" t="s">
        <v>15</v>
      </c>
      <c r="E165" s="12" t="s">
        <v>36</v>
      </c>
      <c r="F165" s="12">
        <v>6220503</v>
      </c>
      <c r="G165" s="31">
        <v>612</v>
      </c>
      <c r="H165" s="149"/>
      <c r="I165" s="32">
        <v>11.6</v>
      </c>
    </row>
    <row r="166" spans="1:9" ht="15.75" hidden="1" x14ac:dyDescent="0.2">
      <c r="A166" s="7"/>
      <c r="B166" s="9" t="s">
        <v>109</v>
      </c>
      <c r="C166" s="12">
        <v>905</v>
      </c>
      <c r="D166" s="12" t="s">
        <v>15</v>
      </c>
      <c r="E166" s="12" t="s">
        <v>36</v>
      </c>
      <c r="F166" s="12">
        <v>6220505</v>
      </c>
      <c r="G166" s="31" t="s">
        <v>0</v>
      </c>
      <c r="H166" s="149"/>
      <c r="I166" s="32">
        <v>35.5</v>
      </c>
    </row>
    <row r="167" spans="1:9" ht="31.5" hidden="1" x14ac:dyDescent="0.2">
      <c r="A167" s="7"/>
      <c r="B167" s="5" t="s">
        <v>16</v>
      </c>
      <c r="C167" s="12">
        <v>905</v>
      </c>
      <c r="D167" s="12" t="s">
        <v>15</v>
      </c>
      <c r="E167" s="12" t="s">
        <v>36</v>
      </c>
      <c r="F167" s="12">
        <v>6220505</v>
      </c>
      <c r="G167" s="31">
        <v>600</v>
      </c>
      <c r="H167" s="149"/>
      <c r="I167" s="32">
        <v>35.5</v>
      </c>
    </row>
    <row r="168" spans="1:9" ht="15.75" hidden="1" x14ac:dyDescent="0.2">
      <c r="A168" s="7"/>
      <c r="B168" s="5" t="s">
        <v>18</v>
      </c>
      <c r="C168" s="12">
        <v>905</v>
      </c>
      <c r="D168" s="12" t="s">
        <v>15</v>
      </c>
      <c r="E168" s="12" t="s">
        <v>36</v>
      </c>
      <c r="F168" s="12">
        <v>6220505</v>
      </c>
      <c r="G168" s="31">
        <v>612</v>
      </c>
      <c r="H168" s="149"/>
      <c r="I168" s="32">
        <v>35.5</v>
      </c>
    </row>
    <row r="169" spans="1:9" ht="18" hidden="1" customHeight="1" x14ac:dyDescent="0.2">
      <c r="A169" s="7"/>
      <c r="B169" s="9" t="s">
        <v>117</v>
      </c>
      <c r="C169" s="12">
        <v>905</v>
      </c>
      <c r="D169" s="12" t="s">
        <v>15</v>
      </c>
      <c r="E169" s="12" t="s">
        <v>36</v>
      </c>
      <c r="F169" s="12">
        <v>6220600</v>
      </c>
      <c r="G169" s="31" t="s">
        <v>0</v>
      </c>
      <c r="H169" s="149"/>
      <c r="I169" s="32">
        <v>219.3</v>
      </c>
    </row>
    <row r="170" spans="1:9" ht="33.75" hidden="1" customHeight="1" x14ac:dyDescent="0.2">
      <c r="A170" s="3"/>
      <c r="B170" s="5" t="s">
        <v>16</v>
      </c>
      <c r="C170" s="12">
        <v>905</v>
      </c>
      <c r="D170" s="12" t="s">
        <v>15</v>
      </c>
      <c r="E170" s="12" t="s">
        <v>36</v>
      </c>
      <c r="F170" s="12">
        <v>6220600</v>
      </c>
      <c r="G170" s="31">
        <v>600</v>
      </c>
      <c r="H170" s="149"/>
      <c r="I170" s="32">
        <v>219.3</v>
      </c>
    </row>
    <row r="171" spans="1:9" ht="15.75" hidden="1" x14ac:dyDescent="0.2">
      <c r="A171" s="3"/>
      <c r="B171" s="5" t="s">
        <v>18</v>
      </c>
      <c r="C171" s="12">
        <v>905</v>
      </c>
      <c r="D171" s="12" t="s">
        <v>15</v>
      </c>
      <c r="E171" s="12" t="s">
        <v>36</v>
      </c>
      <c r="F171" s="12">
        <v>6220600</v>
      </c>
      <c r="G171" s="31">
        <v>612</v>
      </c>
      <c r="H171" s="149"/>
      <c r="I171" s="32">
        <v>219.3</v>
      </c>
    </row>
    <row r="172" spans="1:9" ht="31.5" hidden="1" x14ac:dyDescent="0.2">
      <c r="A172" s="3" t="s">
        <v>0</v>
      </c>
      <c r="B172" s="5" t="s">
        <v>88</v>
      </c>
      <c r="C172" s="12">
        <v>905</v>
      </c>
      <c r="D172" s="12" t="s">
        <v>15</v>
      </c>
      <c r="E172" s="12" t="s">
        <v>36</v>
      </c>
      <c r="F172" s="12">
        <v>6220860</v>
      </c>
      <c r="G172" s="31" t="s">
        <v>0</v>
      </c>
      <c r="H172" s="149"/>
      <c r="I172" s="32">
        <v>17171</v>
      </c>
    </row>
    <row r="173" spans="1:9" ht="31.5" hidden="1" x14ac:dyDescent="0.2">
      <c r="A173" s="3" t="s">
        <v>0</v>
      </c>
      <c r="B173" s="5" t="s">
        <v>16</v>
      </c>
      <c r="C173" s="12">
        <v>905</v>
      </c>
      <c r="D173" s="12" t="s">
        <v>15</v>
      </c>
      <c r="E173" s="12" t="s">
        <v>36</v>
      </c>
      <c r="F173" s="12">
        <v>6220860</v>
      </c>
      <c r="G173" s="31">
        <v>600</v>
      </c>
      <c r="H173" s="149"/>
      <c r="I173" s="32">
        <v>17171</v>
      </c>
    </row>
    <row r="174" spans="1:9" ht="47.25" hidden="1" x14ac:dyDescent="0.2">
      <c r="A174" s="3" t="s">
        <v>0</v>
      </c>
      <c r="B174" s="5" t="s">
        <v>21</v>
      </c>
      <c r="C174" s="12">
        <v>905</v>
      </c>
      <c r="D174" s="12" t="s">
        <v>15</v>
      </c>
      <c r="E174" s="12" t="s">
        <v>36</v>
      </c>
      <c r="F174" s="12">
        <v>6220860</v>
      </c>
      <c r="G174" s="31">
        <v>611</v>
      </c>
      <c r="H174" s="149"/>
      <c r="I174" s="32">
        <v>15969.2</v>
      </c>
    </row>
    <row r="175" spans="1:9" ht="15.75" hidden="1" x14ac:dyDescent="0.2">
      <c r="A175" s="3" t="s">
        <v>0</v>
      </c>
      <c r="B175" s="5" t="s">
        <v>18</v>
      </c>
      <c r="C175" s="12">
        <v>905</v>
      </c>
      <c r="D175" s="12" t="s">
        <v>15</v>
      </c>
      <c r="E175" s="12" t="s">
        <v>36</v>
      </c>
      <c r="F175" s="12">
        <v>6220860</v>
      </c>
      <c r="G175" s="31" t="s">
        <v>19</v>
      </c>
      <c r="H175" s="149"/>
      <c r="I175" s="32">
        <v>1201.8</v>
      </c>
    </row>
    <row r="176" spans="1:9" ht="31.5" hidden="1" x14ac:dyDescent="0.2">
      <c r="A176" s="33" t="s">
        <v>0</v>
      </c>
      <c r="B176" s="5" t="s">
        <v>50</v>
      </c>
      <c r="C176" s="12">
        <v>905</v>
      </c>
      <c r="D176" s="12" t="s">
        <v>15</v>
      </c>
      <c r="E176" s="12" t="s">
        <v>36</v>
      </c>
      <c r="F176" s="12">
        <v>6226000</v>
      </c>
      <c r="G176" s="31" t="s">
        <v>0</v>
      </c>
      <c r="H176" s="149"/>
      <c r="I176" s="32">
        <v>132728</v>
      </c>
    </row>
    <row r="177" spans="1:12" ht="141.75" hidden="1" x14ac:dyDescent="0.2">
      <c r="A177" s="3" t="s">
        <v>0</v>
      </c>
      <c r="B177" s="8" t="s">
        <v>118</v>
      </c>
      <c r="C177" s="12">
        <v>905</v>
      </c>
      <c r="D177" s="12" t="s">
        <v>15</v>
      </c>
      <c r="E177" s="12" t="s">
        <v>36</v>
      </c>
      <c r="F177" s="12">
        <v>6226009</v>
      </c>
      <c r="G177" s="31" t="s">
        <v>0</v>
      </c>
      <c r="H177" s="149"/>
      <c r="I177" s="32">
        <v>132728</v>
      </c>
    </row>
    <row r="178" spans="1:12" ht="31.5" hidden="1" x14ac:dyDescent="0.2">
      <c r="A178" s="7"/>
      <c r="B178" s="5" t="s">
        <v>16</v>
      </c>
      <c r="C178" s="12">
        <v>905</v>
      </c>
      <c r="D178" s="12" t="s">
        <v>15</v>
      </c>
      <c r="E178" s="12" t="s">
        <v>36</v>
      </c>
      <c r="F178" s="12">
        <v>6226009</v>
      </c>
      <c r="G178" s="31">
        <v>600</v>
      </c>
      <c r="H178" s="149"/>
      <c r="I178" s="32">
        <v>132728</v>
      </c>
    </row>
    <row r="179" spans="1:12" ht="47.25" hidden="1" x14ac:dyDescent="0.2">
      <c r="A179" s="7"/>
      <c r="B179" s="5" t="s">
        <v>21</v>
      </c>
      <c r="C179" s="12">
        <v>905</v>
      </c>
      <c r="D179" s="12" t="s">
        <v>15</v>
      </c>
      <c r="E179" s="12" t="s">
        <v>36</v>
      </c>
      <c r="F179" s="12">
        <v>6226009</v>
      </c>
      <c r="G179" s="31">
        <v>611</v>
      </c>
      <c r="H179" s="149"/>
      <c r="I179" s="32">
        <v>132728</v>
      </c>
    </row>
    <row r="180" spans="1:12" ht="15.75" hidden="1" x14ac:dyDescent="0.2">
      <c r="A180" s="7"/>
      <c r="B180" s="9" t="s">
        <v>119</v>
      </c>
      <c r="C180" s="12">
        <v>905</v>
      </c>
      <c r="D180" s="12" t="s">
        <v>15</v>
      </c>
      <c r="E180" s="12" t="s">
        <v>36</v>
      </c>
      <c r="F180" s="12">
        <v>6230000</v>
      </c>
      <c r="G180" s="31"/>
      <c r="H180" s="149"/>
      <c r="I180" s="32">
        <v>8645.1999999999989</v>
      </c>
    </row>
    <row r="181" spans="1:12" ht="15.75" hidden="1" x14ac:dyDescent="0.2">
      <c r="A181" s="7"/>
      <c r="B181" s="9" t="s">
        <v>120</v>
      </c>
      <c r="C181" s="12">
        <v>905</v>
      </c>
      <c r="D181" s="12" t="s">
        <v>15</v>
      </c>
      <c r="E181" s="12" t="s">
        <v>36</v>
      </c>
      <c r="F181" s="12">
        <v>6230100</v>
      </c>
      <c r="G181" s="31"/>
      <c r="H181" s="149"/>
      <c r="I181" s="32">
        <v>54.3</v>
      </c>
    </row>
    <row r="182" spans="1:12" ht="31.5" hidden="1" x14ac:dyDescent="0.2">
      <c r="A182" s="7"/>
      <c r="B182" s="5" t="s">
        <v>16</v>
      </c>
      <c r="C182" s="12">
        <v>905</v>
      </c>
      <c r="D182" s="12" t="s">
        <v>15</v>
      </c>
      <c r="E182" s="12" t="s">
        <v>36</v>
      </c>
      <c r="F182" s="12">
        <v>6230100</v>
      </c>
      <c r="G182" s="31">
        <v>600</v>
      </c>
      <c r="H182" s="149"/>
      <c r="I182" s="32">
        <v>54.3</v>
      </c>
    </row>
    <row r="183" spans="1:12" ht="15.75" hidden="1" x14ac:dyDescent="0.2">
      <c r="A183" s="7"/>
      <c r="B183" s="5" t="s">
        <v>18</v>
      </c>
      <c r="C183" s="12">
        <v>905</v>
      </c>
      <c r="D183" s="12" t="s">
        <v>15</v>
      </c>
      <c r="E183" s="12" t="s">
        <v>36</v>
      </c>
      <c r="F183" s="12">
        <v>6230100</v>
      </c>
      <c r="G183" s="31">
        <v>612</v>
      </c>
      <c r="H183" s="149"/>
      <c r="I183" s="32">
        <v>54.3</v>
      </c>
    </row>
    <row r="184" spans="1:12" ht="31.5" hidden="1" x14ac:dyDescent="0.2">
      <c r="A184" s="7"/>
      <c r="B184" s="9" t="s">
        <v>88</v>
      </c>
      <c r="C184" s="12">
        <v>905</v>
      </c>
      <c r="D184" s="12" t="s">
        <v>15</v>
      </c>
      <c r="E184" s="12" t="s">
        <v>36</v>
      </c>
      <c r="F184" s="12">
        <v>6230560</v>
      </c>
      <c r="G184" s="31"/>
      <c r="H184" s="149"/>
      <c r="I184" s="32">
        <v>8590.9</v>
      </c>
    </row>
    <row r="185" spans="1:12" ht="31.5" hidden="1" x14ac:dyDescent="0.2">
      <c r="A185" s="7"/>
      <c r="B185" s="5" t="s">
        <v>16</v>
      </c>
      <c r="C185" s="12">
        <v>905</v>
      </c>
      <c r="D185" s="12" t="s">
        <v>15</v>
      </c>
      <c r="E185" s="12" t="s">
        <v>36</v>
      </c>
      <c r="F185" s="12">
        <v>6230560</v>
      </c>
      <c r="G185" s="31">
        <v>600</v>
      </c>
      <c r="H185" s="149"/>
      <c r="I185" s="32">
        <v>8590.9</v>
      </c>
    </row>
    <row r="186" spans="1:12" ht="19.5" hidden="1" customHeight="1" x14ac:dyDescent="0.2">
      <c r="A186" s="7"/>
      <c r="B186" s="5" t="s">
        <v>21</v>
      </c>
      <c r="C186" s="12">
        <v>905</v>
      </c>
      <c r="D186" s="12" t="s">
        <v>15</v>
      </c>
      <c r="E186" s="12" t="s">
        <v>36</v>
      </c>
      <c r="F186" s="12">
        <v>6230560</v>
      </c>
      <c r="G186" s="31">
        <v>611</v>
      </c>
      <c r="H186" s="149"/>
      <c r="I186" s="32">
        <v>8029.3</v>
      </c>
    </row>
    <row r="187" spans="1:12" ht="15.75" hidden="1" x14ac:dyDescent="0.2">
      <c r="A187" s="3"/>
      <c r="B187" s="8" t="s">
        <v>18</v>
      </c>
      <c r="C187" s="12">
        <v>905</v>
      </c>
      <c r="D187" s="37" t="s">
        <v>15</v>
      </c>
      <c r="E187" s="37" t="s">
        <v>36</v>
      </c>
      <c r="F187" s="37">
        <v>6230560</v>
      </c>
      <c r="G187" s="31">
        <v>612</v>
      </c>
      <c r="H187" s="150"/>
      <c r="I187" s="39">
        <v>561.6</v>
      </c>
    </row>
    <row r="188" spans="1:12" s="103" customFormat="1" ht="15.75" x14ac:dyDescent="0.2">
      <c r="A188" s="88"/>
      <c r="B188" s="82" t="s">
        <v>184</v>
      </c>
      <c r="C188" s="107"/>
      <c r="D188" s="132" t="s">
        <v>15</v>
      </c>
      <c r="E188" s="132" t="s">
        <v>37</v>
      </c>
      <c r="F188" s="22"/>
      <c r="G188" s="108"/>
      <c r="H188" s="41">
        <v>8491.1749600000003</v>
      </c>
      <c r="I188" s="140">
        <v>36896.120000000003</v>
      </c>
      <c r="J188" s="83">
        <v>8621.8152200000004</v>
      </c>
      <c r="K188" s="83">
        <f t="shared" ref="K188:K189" si="12">H188/I188*100</f>
        <v>23.013734127057262</v>
      </c>
      <c r="L188" s="142">
        <f>J188/I188*100</f>
        <v>23.3678100027862</v>
      </c>
    </row>
    <row r="189" spans="1:12" ht="15.75" x14ac:dyDescent="0.2">
      <c r="A189" s="50"/>
      <c r="B189" s="82" t="s">
        <v>191</v>
      </c>
      <c r="C189" s="62">
        <v>908</v>
      </c>
      <c r="D189" s="21" t="s">
        <v>15</v>
      </c>
      <c r="E189" s="21" t="s">
        <v>15</v>
      </c>
      <c r="F189" s="22"/>
      <c r="G189" s="94"/>
      <c r="H189" s="41">
        <v>70</v>
      </c>
      <c r="I189" s="140">
        <v>70</v>
      </c>
      <c r="J189" s="83">
        <v>0</v>
      </c>
      <c r="K189" s="83">
        <f t="shared" si="12"/>
        <v>100</v>
      </c>
      <c r="L189" s="84">
        <f>SUM(J189/I189*100)</f>
        <v>0</v>
      </c>
    </row>
    <row r="190" spans="1:12" ht="110.25" hidden="1" x14ac:dyDescent="0.2">
      <c r="A190" s="15"/>
      <c r="B190" s="74" t="s">
        <v>148</v>
      </c>
      <c r="C190" s="22">
        <v>908</v>
      </c>
      <c r="D190" s="75" t="s">
        <v>15</v>
      </c>
      <c r="E190" s="75" t="s">
        <v>15</v>
      </c>
      <c r="F190" s="98" t="s">
        <v>149</v>
      </c>
      <c r="G190" s="40"/>
      <c r="H190" s="154"/>
      <c r="I190" s="76">
        <f>I191</f>
        <v>71</v>
      </c>
    </row>
    <row r="191" spans="1:12" ht="110.25" hidden="1" x14ac:dyDescent="0.2">
      <c r="A191" s="15"/>
      <c r="B191" s="11" t="s">
        <v>169</v>
      </c>
      <c r="C191" s="22">
        <v>908</v>
      </c>
      <c r="D191" s="21" t="s">
        <v>15</v>
      </c>
      <c r="E191" s="21" t="s">
        <v>15</v>
      </c>
      <c r="F191" s="22" t="s">
        <v>150</v>
      </c>
      <c r="G191" s="40"/>
      <c r="H191" s="40"/>
      <c r="I191" s="41">
        <f>I192</f>
        <v>71</v>
      </c>
    </row>
    <row r="192" spans="1:12" ht="110.25" hidden="1" x14ac:dyDescent="0.2">
      <c r="A192" s="15"/>
      <c r="B192" s="13" t="s">
        <v>11</v>
      </c>
      <c r="C192" s="22">
        <v>908</v>
      </c>
      <c r="D192" s="21" t="s">
        <v>15</v>
      </c>
      <c r="E192" s="21" t="s">
        <v>15</v>
      </c>
      <c r="F192" s="22" t="s">
        <v>150</v>
      </c>
      <c r="G192" s="40">
        <v>200</v>
      </c>
      <c r="H192" s="40"/>
      <c r="I192" s="41">
        <f>I193</f>
        <v>71</v>
      </c>
    </row>
    <row r="193" spans="1:12" ht="20.25" hidden="1" customHeight="1" x14ac:dyDescent="0.2">
      <c r="A193" s="15"/>
      <c r="B193" s="19" t="s">
        <v>13</v>
      </c>
      <c r="C193" s="22">
        <v>908</v>
      </c>
      <c r="D193" s="66" t="s">
        <v>15</v>
      </c>
      <c r="E193" s="66" t="s">
        <v>15</v>
      </c>
      <c r="F193" s="114" t="s">
        <v>150</v>
      </c>
      <c r="G193" s="40">
        <v>244</v>
      </c>
      <c r="H193" s="153"/>
      <c r="I193" s="67">
        <v>71</v>
      </c>
    </row>
    <row r="194" spans="1:12" ht="20.25" customHeight="1" x14ac:dyDescent="0.2">
      <c r="A194" s="35" t="s">
        <v>0</v>
      </c>
      <c r="B194" s="11" t="s">
        <v>56</v>
      </c>
      <c r="C194" s="55">
        <v>905</v>
      </c>
      <c r="D194" s="22" t="s">
        <v>15</v>
      </c>
      <c r="E194" s="22" t="s">
        <v>24</v>
      </c>
      <c r="F194" s="22" t="s">
        <v>0</v>
      </c>
      <c r="G194" s="91" t="s">
        <v>0</v>
      </c>
      <c r="H194" s="41">
        <v>5333.93905</v>
      </c>
      <c r="I194" s="143">
        <v>26893.7</v>
      </c>
      <c r="J194" s="83">
        <v>5700.4862700000003</v>
      </c>
      <c r="K194" s="83">
        <f>H194/I194*100</f>
        <v>19.833414703071721</v>
      </c>
      <c r="L194" s="84">
        <f>SUM(J194/I194*100)</f>
        <v>21.196362977202838</v>
      </c>
    </row>
    <row r="195" spans="1:12" ht="31.5" hidden="1" x14ac:dyDescent="0.2">
      <c r="A195" s="7" t="s">
        <v>0</v>
      </c>
      <c r="B195" s="71" t="s">
        <v>103</v>
      </c>
      <c r="C195" s="36">
        <v>905</v>
      </c>
      <c r="D195" s="43" t="s">
        <v>15</v>
      </c>
      <c r="E195" s="43" t="s">
        <v>24</v>
      </c>
      <c r="F195" s="43">
        <v>6200000</v>
      </c>
      <c r="G195" s="31" t="s">
        <v>0</v>
      </c>
      <c r="H195" s="148"/>
      <c r="I195" s="44">
        <v>2526.4</v>
      </c>
    </row>
    <row r="196" spans="1:12" ht="31.5" hidden="1" x14ac:dyDescent="0.2">
      <c r="A196" s="7" t="s">
        <v>0</v>
      </c>
      <c r="B196" s="11" t="s">
        <v>121</v>
      </c>
      <c r="C196" s="36">
        <v>905</v>
      </c>
      <c r="D196" s="12" t="s">
        <v>15</v>
      </c>
      <c r="E196" s="12" t="s">
        <v>24</v>
      </c>
      <c r="F196" s="12">
        <v>6240000</v>
      </c>
      <c r="G196" s="31" t="s">
        <v>0</v>
      </c>
      <c r="H196" s="149"/>
      <c r="I196" s="32">
        <v>2170.4</v>
      </c>
    </row>
    <row r="197" spans="1:12" ht="15.75" hidden="1" x14ac:dyDescent="0.2">
      <c r="A197" s="33" t="s">
        <v>0</v>
      </c>
      <c r="B197" s="6" t="s">
        <v>95</v>
      </c>
      <c r="C197" s="36">
        <v>905</v>
      </c>
      <c r="D197" s="12" t="s">
        <v>15</v>
      </c>
      <c r="E197" s="12" t="s">
        <v>24</v>
      </c>
      <c r="F197" s="12">
        <v>6240140</v>
      </c>
      <c r="G197" s="31" t="s">
        <v>0</v>
      </c>
      <c r="H197" s="149"/>
      <c r="I197" s="32">
        <v>2170.4</v>
      </c>
    </row>
    <row r="198" spans="1:12" ht="63" hidden="1" x14ac:dyDescent="0.2">
      <c r="A198" s="33" t="s">
        <v>0</v>
      </c>
      <c r="B198" s="5" t="s">
        <v>26</v>
      </c>
      <c r="C198" s="36">
        <v>905</v>
      </c>
      <c r="D198" s="12" t="s">
        <v>15</v>
      </c>
      <c r="E198" s="12" t="s">
        <v>24</v>
      </c>
      <c r="F198" s="12">
        <v>6240140</v>
      </c>
      <c r="G198" s="31" t="s">
        <v>27</v>
      </c>
      <c r="H198" s="149"/>
      <c r="I198" s="32">
        <v>1962.8999999999999</v>
      </c>
    </row>
    <row r="199" spans="1:12" ht="31.5" hidden="1" x14ac:dyDescent="0.2">
      <c r="A199" s="3" t="s">
        <v>0</v>
      </c>
      <c r="B199" s="5" t="s">
        <v>42</v>
      </c>
      <c r="C199" s="36">
        <v>905</v>
      </c>
      <c r="D199" s="12" t="s">
        <v>15</v>
      </c>
      <c r="E199" s="12" t="s">
        <v>24</v>
      </c>
      <c r="F199" s="12">
        <v>6240140</v>
      </c>
      <c r="G199" s="31" t="s">
        <v>43</v>
      </c>
      <c r="H199" s="149"/>
      <c r="I199" s="32">
        <v>1960.8</v>
      </c>
    </row>
    <row r="200" spans="1:12" ht="31.5" hidden="1" x14ac:dyDescent="0.2">
      <c r="A200" s="3"/>
      <c r="B200" s="5" t="s">
        <v>44</v>
      </c>
      <c r="C200" s="36">
        <v>905</v>
      </c>
      <c r="D200" s="12" t="s">
        <v>15</v>
      </c>
      <c r="E200" s="12" t="s">
        <v>24</v>
      </c>
      <c r="F200" s="12">
        <v>6240140</v>
      </c>
      <c r="G200" s="31">
        <v>122</v>
      </c>
      <c r="H200" s="149"/>
      <c r="I200" s="32">
        <v>2.1</v>
      </c>
    </row>
    <row r="201" spans="1:12" ht="31.5" hidden="1" x14ac:dyDescent="0.2">
      <c r="A201" s="3" t="s">
        <v>0</v>
      </c>
      <c r="B201" s="5" t="s">
        <v>11</v>
      </c>
      <c r="C201" s="36">
        <v>905</v>
      </c>
      <c r="D201" s="12" t="s">
        <v>15</v>
      </c>
      <c r="E201" s="12" t="s">
        <v>24</v>
      </c>
      <c r="F201" s="12">
        <v>6240140</v>
      </c>
      <c r="G201" s="31" t="s">
        <v>12</v>
      </c>
      <c r="H201" s="149"/>
      <c r="I201" s="32">
        <v>197.6</v>
      </c>
    </row>
    <row r="202" spans="1:12" ht="21.75" hidden="1" customHeight="1" x14ac:dyDescent="0.2">
      <c r="A202" s="33" t="s">
        <v>0</v>
      </c>
      <c r="B202" s="5" t="s">
        <v>13</v>
      </c>
      <c r="C202" s="36">
        <v>905</v>
      </c>
      <c r="D202" s="12" t="s">
        <v>15</v>
      </c>
      <c r="E202" s="12" t="s">
        <v>24</v>
      </c>
      <c r="F202" s="12">
        <v>6240140</v>
      </c>
      <c r="G202" s="31" t="s">
        <v>14</v>
      </c>
      <c r="H202" s="149"/>
      <c r="I202" s="32">
        <v>197.6</v>
      </c>
    </row>
    <row r="203" spans="1:12" ht="15.75" hidden="1" x14ac:dyDescent="0.2">
      <c r="A203" s="3" t="s">
        <v>0</v>
      </c>
      <c r="B203" s="5" t="s">
        <v>30</v>
      </c>
      <c r="C203" s="36">
        <v>905</v>
      </c>
      <c r="D203" s="12" t="s">
        <v>15</v>
      </c>
      <c r="E203" s="12" t="s">
        <v>24</v>
      </c>
      <c r="F203" s="12">
        <v>6240140</v>
      </c>
      <c r="G203" s="31" t="s">
        <v>31</v>
      </c>
      <c r="H203" s="149"/>
      <c r="I203" s="32">
        <v>9.9</v>
      </c>
    </row>
    <row r="204" spans="1:12" ht="15.75" hidden="1" x14ac:dyDescent="0.2">
      <c r="A204" s="3"/>
      <c r="B204" s="5" t="s">
        <v>32</v>
      </c>
      <c r="C204" s="36">
        <v>905</v>
      </c>
      <c r="D204" s="12" t="s">
        <v>15</v>
      </c>
      <c r="E204" s="12" t="s">
        <v>24</v>
      </c>
      <c r="F204" s="12">
        <v>6240140</v>
      </c>
      <c r="G204" s="31">
        <v>851</v>
      </c>
      <c r="H204" s="149"/>
      <c r="I204" s="32">
        <v>4.2</v>
      </c>
    </row>
    <row r="205" spans="1:12" ht="15.75" hidden="1" x14ac:dyDescent="0.2">
      <c r="A205" s="3" t="s">
        <v>0</v>
      </c>
      <c r="B205" s="5" t="s">
        <v>34</v>
      </c>
      <c r="C205" s="36">
        <v>905</v>
      </c>
      <c r="D205" s="12" t="s">
        <v>15</v>
      </c>
      <c r="E205" s="12" t="s">
        <v>24</v>
      </c>
      <c r="F205" s="12">
        <v>6240140</v>
      </c>
      <c r="G205" s="31" t="s">
        <v>35</v>
      </c>
      <c r="H205" s="149"/>
      <c r="I205" s="32">
        <v>5.7</v>
      </c>
    </row>
    <row r="206" spans="1:12" ht="31.5" hidden="1" x14ac:dyDescent="0.2">
      <c r="A206" s="33" t="s">
        <v>0</v>
      </c>
      <c r="B206" s="5" t="s">
        <v>122</v>
      </c>
      <c r="C206" s="36">
        <v>905</v>
      </c>
      <c r="D206" s="12" t="s">
        <v>15</v>
      </c>
      <c r="E206" s="12" t="s">
        <v>24</v>
      </c>
      <c r="F206" s="12">
        <v>6106100</v>
      </c>
      <c r="G206" s="31" t="s">
        <v>0</v>
      </c>
      <c r="H206" s="149"/>
      <c r="I206" s="32">
        <v>356</v>
      </c>
    </row>
    <row r="207" spans="1:12" ht="47.25" hidden="1" x14ac:dyDescent="0.2">
      <c r="A207" s="3" t="s">
        <v>0</v>
      </c>
      <c r="B207" s="5" t="s">
        <v>123</v>
      </c>
      <c r="C207" s="36">
        <v>905</v>
      </c>
      <c r="D207" s="12" t="s">
        <v>15</v>
      </c>
      <c r="E207" s="12" t="s">
        <v>24</v>
      </c>
      <c r="F207" s="12">
        <v>6106103</v>
      </c>
      <c r="G207" s="31" t="s">
        <v>27</v>
      </c>
      <c r="H207" s="149"/>
      <c r="I207" s="32">
        <v>348.2</v>
      </c>
    </row>
    <row r="208" spans="1:12" ht="31.5" hidden="1" x14ac:dyDescent="0.2">
      <c r="A208" s="3" t="s">
        <v>0</v>
      </c>
      <c r="B208" s="5" t="s">
        <v>42</v>
      </c>
      <c r="C208" s="36">
        <v>905</v>
      </c>
      <c r="D208" s="12" t="s">
        <v>15</v>
      </c>
      <c r="E208" s="12" t="s">
        <v>24</v>
      </c>
      <c r="F208" s="12">
        <v>6106103</v>
      </c>
      <c r="G208" s="31">
        <v>121</v>
      </c>
      <c r="H208" s="149"/>
      <c r="I208" s="32">
        <v>348.2</v>
      </c>
    </row>
    <row r="209" spans="1:9" ht="31.5" hidden="1" x14ac:dyDescent="0.2">
      <c r="A209" s="33" t="s">
        <v>0</v>
      </c>
      <c r="B209" s="5" t="s">
        <v>11</v>
      </c>
      <c r="C209" s="36">
        <v>905</v>
      </c>
      <c r="D209" s="12" t="s">
        <v>15</v>
      </c>
      <c r="E209" s="12" t="s">
        <v>24</v>
      </c>
      <c r="F209" s="12">
        <v>6106103</v>
      </c>
      <c r="G209" s="31" t="s">
        <v>12</v>
      </c>
      <c r="H209" s="149"/>
      <c r="I209" s="32">
        <v>7.8</v>
      </c>
    </row>
    <row r="210" spans="1:9" ht="31.5" hidden="1" x14ac:dyDescent="0.2">
      <c r="A210" s="3" t="s">
        <v>0</v>
      </c>
      <c r="B210" s="5" t="s">
        <v>13</v>
      </c>
      <c r="C210" s="36">
        <v>905</v>
      </c>
      <c r="D210" s="12" t="s">
        <v>15</v>
      </c>
      <c r="E210" s="12" t="s">
        <v>24</v>
      </c>
      <c r="F210" s="12">
        <v>6106103</v>
      </c>
      <c r="G210" s="31" t="s">
        <v>14</v>
      </c>
      <c r="H210" s="149"/>
      <c r="I210" s="32">
        <v>7.8</v>
      </c>
    </row>
    <row r="211" spans="1:9" ht="15.75" hidden="1" x14ac:dyDescent="0.2">
      <c r="A211" s="15"/>
      <c r="B211" s="11" t="s">
        <v>46</v>
      </c>
      <c r="C211" s="22">
        <v>908</v>
      </c>
      <c r="D211" s="21" t="s">
        <v>15</v>
      </c>
      <c r="E211" s="21" t="s">
        <v>24</v>
      </c>
      <c r="F211" s="22">
        <v>6100000</v>
      </c>
      <c r="G211" s="40"/>
      <c r="H211" s="40"/>
      <c r="I211" s="41">
        <v>339</v>
      </c>
    </row>
    <row r="212" spans="1:9" ht="31.5" hidden="1" x14ac:dyDescent="0.2">
      <c r="A212" s="15"/>
      <c r="B212" s="11" t="s">
        <v>122</v>
      </c>
      <c r="C212" s="22">
        <v>908</v>
      </c>
      <c r="D212" s="21" t="s">
        <v>15</v>
      </c>
      <c r="E212" s="21" t="s">
        <v>24</v>
      </c>
      <c r="F212" s="22">
        <v>6106100</v>
      </c>
      <c r="G212" s="40"/>
      <c r="H212" s="40"/>
      <c r="I212" s="41">
        <v>339</v>
      </c>
    </row>
    <row r="213" spans="1:9" ht="47.25" hidden="1" x14ac:dyDescent="0.2">
      <c r="A213" s="15"/>
      <c r="B213" s="11" t="s">
        <v>170</v>
      </c>
      <c r="C213" s="22">
        <v>908</v>
      </c>
      <c r="D213" s="21" t="s">
        <v>15</v>
      </c>
      <c r="E213" s="21" t="s">
        <v>24</v>
      </c>
      <c r="F213" s="22">
        <v>6106102</v>
      </c>
      <c r="G213" s="40"/>
      <c r="H213" s="40"/>
      <c r="I213" s="41">
        <v>339</v>
      </c>
    </row>
    <row r="214" spans="1:9" ht="17.25" hidden="1" customHeight="1" x14ac:dyDescent="0.2">
      <c r="A214" s="15"/>
      <c r="B214" s="5" t="s">
        <v>26</v>
      </c>
      <c r="C214" s="22">
        <v>908</v>
      </c>
      <c r="D214" s="21" t="s">
        <v>15</v>
      </c>
      <c r="E214" s="21" t="s">
        <v>24</v>
      </c>
      <c r="F214" s="22">
        <v>6106102</v>
      </c>
      <c r="G214" s="40">
        <v>100</v>
      </c>
      <c r="H214" s="40"/>
      <c r="I214" s="41">
        <v>339</v>
      </c>
    </row>
    <row r="215" spans="1:9" ht="31.5" hidden="1" x14ac:dyDescent="0.2">
      <c r="A215" s="15"/>
      <c r="B215" s="5" t="s">
        <v>42</v>
      </c>
      <c r="C215" s="22">
        <v>908</v>
      </c>
      <c r="D215" s="21" t="s">
        <v>15</v>
      </c>
      <c r="E215" s="21" t="s">
        <v>24</v>
      </c>
      <c r="F215" s="22">
        <v>6106102</v>
      </c>
      <c r="G215" s="40">
        <v>121</v>
      </c>
      <c r="H215" s="40"/>
      <c r="I215" s="41">
        <v>339</v>
      </c>
    </row>
    <row r="216" spans="1:9" ht="31.5" hidden="1" x14ac:dyDescent="0.2">
      <c r="A216" s="15"/>
      <c r="B216" s="9" t="s">
        <v>103</v>
      </c>
      <c r="C216" s="36">
        <v>909</v>
      </c>
      <c r="D216" s="12" t="s">
        <v>15</v>
      </c>
      <c r="E216" s="12" t="s">
        <v>24</v>
      </c>
      <c r="F216" s="12">
        <v>6200000</v>
      </c>
      <c r="G216" s="31" t="s">
        <v>0</v>
      </c>
      <c r="H216" s="149"/>
      <c r="I216" s="32">
        <v>937</v>
      </c>
    </row>
    <row r="217" spans="1:9" ht="31.5" hidden="1" x14ac:dyDescent="0.2">
      <c r="A217" s="15"/>
      <c r="B217" s="27" t="s">
        <v>164</v>
      </c>
      <c r="C217" s="22">
        <v>909</v>
      </c>
      <c r="D217" s="21" t="s">
        <v>15</v>
      </c>
      <c r="E217" s="21" t="s">
        <v>24</v>
      </c>
      <c r="F217" s="22">
        <v>6240000</v>
      </c>
      <c r="G217" s="40"/>
      <c r="H217" s="40"/>
      <c r="I217" s="41">
        <v>937</v>
      </c>
    </row>
    <row r="218" spans="1:9" ht="31.5" hidden="1" x14ac:dyDescent="0.2">
      <c r="A218" s="15"/>
      <c r="B218" s="5" t="s">
        <v>96</v>
      </c>
      <c r="C218" s="22">
        <v>909</v>
      </c>
      <c r="D218" s="21" t="s">
        <v>15</v>
      </c>
      <c r="E218" s="21" t="s">
        <v>24</v>
      </c>
      <c r="F218" s="22">
        <v>6240250</v>
      </c>
      <c r="G218" s="40"/>
      <c r="H218" s="40"/>
      <c r="I218" s="41">
        <v>937</v>
      </c>
    </row>
    <row r="219" spans="1:9" ht="63" hidden="1" x14ac:dyDescent="0.2">
      <c r="A219" s="15"/>
      <c r="B219" s="5" t="s">
        <v>26</v>
      </c>
      <c r="C219" s="22">
        <v>909</v>
      </c>
      <c r="D219" s="21" t="s">
        <v>15</v>
      </c>
      <c r="E219" s="21" t="s">
        <v>24</v>
      </c>
      <c r="F219" s="22">
        <v>6240250</v>
      </c>
      <c r="G219" s="40">
        <v>100</v>
      </c>
      <c r="H219" s="40"/>
      <c r="I219" s="41">
        <v>843.8</v>
      </c>
    </row>
    <row r="220" spans="1:9" ht="31.5" hidden="1" x14ac:dyDescent="0.2">
      <c r="A220" s="15"/>
      <c r="B220" s="5" t="s">
        <v>28</v>
      </c>
      <c r="C220" s="22">
        <v>909</v>
      </c>
      <c r="D220" s="21" t="s">
        <v>15</v>
      </c>
      <c r="E220" s="21" t="s">
        <v>24</v>
      </c>
      <c r="F220" s="22">
        <v>6240250</v>
      </c>
      <c r="G220" s="40">
        <v>111</v>
      </c>
      <c r="H220" s="40"/>
      <c r="I220" s="41">
        <v>841.4</v>
      </c>
    </row>
    <row r="221" spans="1:9" ht="36" hidden="1" customHeight="1" x14ac:dyDescent="0.2">
      <c r="A221" s="15"/>
      <c r="B221" s="5" t="s">
        <v>44</v>
      </c>
      <c r="C221" s="22">
        <v>909</v>
      </c>
      <c r="D221" s="21" t="s">
        <v>15</v>
      </c>
      <c r="E221" s="21" t="s">
        <v>24</v>
      </c>
      <c r="F221" s="22">
        <v>6240250</v>
      </c>
      <c r="G221" s="40">
        <v>112</v>
      </c>
      <c r="H221" s="40"/>
      <c r="I221" s="41">
        <v>2.4</v>
      </c>
    </row>
    <row r="222" spans="1:9" ht="31.5" hidden="1" x14ac:dyDescent="0.2">
      <c r="A222" s="15"/>
      <c r="B222" s="5" t="s">
        <v>11</v>
      </c>
      <c r="C222" s="22">
        <v>909</v>
      </c>
      <c r="D222" s="21" t="s">
        <v>15</v>
      </c>
      <c r="E222" s="21" t="s">
        <v>24</v>
      </c>
      <c r="F222" s="22">
        <v>6240250</v>
      </c>
      <c r="G222" s="40">
        <v>200</v>
      </c>
      <c r="H222" s="40"/>
      <c r="I222" s="41">
        <v>90.7</v>
      </c>
    </row>
    <row r="223" spans="1:9" ht="31.5" hidden="1" x14ac:dyDescent="0.2">
      <c r="A223" s="15"/>
      <c r="B223" s="5" t="s">
        <v>13</v>
      </c>
      <c r="C223" s="22">
        <v>909</v>
      </c>
      <c r="D223" s="21" t="s">
        <v>15</v>
      </c>
      <c r="E223" s="21" t="s">
        <v>24</v>
      </c>
      <c r="F223" s="22">
        <v>6240250</v>
      </c>
      <c r="G223" s="40">
        <v>244</v>
      </c>
      <c r="H223" s="40"/>
      <c r="I223" s="41">
        <v>90.7</v>
      </c>
    </row>
    <row r="224" spans="1:9" ht="15.75" hidden="1" x14ac:dyDescent="0.2">
      <c r="A224" s="15"/>
      <c r="B224" s="5" t="s">
        <v>30</v>
      </c>
      <c r="C224" s="22">
        <v>909</v>
      </c>
      <c r="D224" s="21" t="s">
        <v>15</v>
      </c>
      <c r="E224" s="21" t="s">
        <v>24</v>
      </c>
      <c r="F224" s="22">
        <v>6240250</v>
      </c>
      <c r="G224" s="40">
        <v>800</v>
      </c>
      <c r="H224" s="40"/>
      <c r="I224" s="41">
        <v>2.5</v>
      </c>
    </row>
    <row r="225" spans="1:12" ht="15.75" hidden="1" x14ac:dyDescent="0.2">
      <c r="A225" s="15"/>
      <c r="B225" s="5" t="s">
        <v>32</v>
      </c>
      <c r="C225" s="22">
        <v>909</v>
      </c>
      <c r="D225" s="21" t="s">
        <v>15</v>
      </c>
      <c r="E225" s="21" t="s">
        <v>24</v>
      </c>
      <c r="F225" s="22">
        <v>6240250</v>
      </c>
      <c r="G225" s="40">
        <v>851</v>
      </c>
      <c r="H225" s="40"/>
      <c r="I225" s="41">
        <v>0.8</v>
      </c>
    </row>
    <row r="226" spans="1:12" ht="15.75" hidden="1" x14ac:dyDescent="0.2">
      <c r="A226" s="15"/>
      <c r="B226" s="5" t="s">
        <v>34</v>
      </c>
      <c r="C226" s="22">
        <v>909</v>
      </c>
      <c r="D226" s="21" t="s">
        <v>15</v>
      </c>
      <c r="E226" s="21" t="s">
        <v>24</v>
      </c>
      <c r="F226" s="22">
        <v>6240250</v>
      </c>
      <c r="G226" s="40">
        <v>852</v>
      </c>
      <c r="H226" s="40"/>
      <c r="I226" s="41">
        <v>1.7</v>
      </c>
    </row>
    <row r="227" spans="1:12" ht="31.5" hidden="1" x14ac:dyDescent="0.2">
      <c r="A227" s="15"/>
      <c r="B227" s="9" t="s">
        <v>103</v>
      </c>
      <c r="C227" s="36">
        <v>909</v>
      </c>
      <c r="D227" s="12" t="s">
        <v>15</v>
      </c>
      <c r="E227" s="12" t="s">
        <v>24</v>
      </c>
      <c r="F227" s="12">
        <v>6200000</v>
      </c>
      <c r="G227" s="31" t="s">
        <v>0</v>
      </c>
      <c r="H227" s="149"/>
      <c r="I227" s="32">
        <v>5103.3</v>
      </c>
    </row>
    <row r="228" spans="1:12" ht="31.5" hidden="1" x14ac:dyDescent="0.2">
      <c r="A228" s="15"/>
      <c r="B228" s="27" t="s">
        <v>164</v>
      </c>
      <c r="C228" s="22">
        <v>909</v>
      </c>
      <c r="D228" s="21" t="s">
        <v>15</v>
      </c>
      <c r="E228" s="21" t="s">
        <v>24</v>
      </c>
      <c r="F228" s="22">
        <v>6240000</v>
      </c>
      <c r="G228" s="40"/>
      <c r="H228" s="40"/>
      <c r="I228" s="41">
        <v>5103.3</v>
      </c>
    </row>
    <row r="229" spans="1:12" ht="31.5" hidden="1" x14ac:dyDescent="0.2">
      <c r="A229" s="15"/>
      <c r="B229" s="5" t="s">
        <v>96</v>
      </c>
      <c r="C229" s="22">
        <v>909</v>
      </c>
      <c r="D229" s="21" t="s">
        <v>15</v>
      </c>
      <c r="E229" s="21" t="s">
        <v>24</v>
      </c>
      <c r="F229" s="22">
        <v>6240250</v>
      </c>
      <c r="G229" s="40"/>
      <c r="H229" s="40"/>
      <c r="I229" s="41">
        <v>5103.3</v>
      </c>
    </row>
    <row r="230" spans="1:12" ht="63" hidden="1" x14ac:dyDescent="0.2">
      <c r="A230" s="15"/>
      <c r="B230" s="5" t="s">
        <v>26</v>
      </c>
      <c r="C230" s="22">
        <v>909</v>
      </c>
      <c r="D230" s="21" t="s">
        <v>15</v>
      </c>
      <c r="E230" s="21" t="s">
        <v>24</v>
      </c>
      <c r="F230" s="22">
        <v>6240250</v>
      </c>
      <c r="G230" s="40">
        <v>100</v>
      </c>
      <c r="H230" s="40"/>
      <c r="I230" s="41">
        <v>4464.2</v>
      </c>
    </row>
    <row r="231" spans="1:12" ht="31.5" hidden="1" x14ac:dyDescent="0.2">
      <c r="A231" s="15"/>
      <c r="B231" s="5" t="s">
        <v>28</v>
      </c>
      <c r="C231" s="22">
        <v>909</v>
      </c>
      <c r="D231" s="21" t="s">
        <v>15</v>
      </c>
      <c r="E231" s="21" t="s">
        <v>24</v>
      </c>
      <c r="F231" s="22">
        <v>6240250</v>
      </c>
      <c r="G231" s="40">
        <v>111</v>
      </c>
      <c r="H231" s="40"/>
      <c r="I231" s="41">
        <v>4461.7</v>
      </c>
    </row>
    <row r="232" spans="1:12" ht="31.5" hidden="1" x14ac:dyDescent="0.2">
      <c r="A232" s="15"/>
      <c r="B232" s="5" t="s">
        <v>44</v>
      </c>
      <c r="C232" s="22">
        <v>909</v>
      </c>
      <c r="D232" s="21" t="s">
        <v>15</v>
      </c>
      <c r="E232" s="21" t="s">
        <v>24</v>
      </c>
      <c r="F232" s="22">
        <v>6240250</v>
      </c>
      <c r="G232" s="40">
        <v>112</v>
      </c>
      <c r="H232" s="40"/>
      <c r="I232" s="41">
        <v>2.5</v>
      </c>
    </row>
    <row r="233" spans="1:12" ht="31.5" hidden="1" x14ac:dyDescent="0.2">
      <c r="A233" s="15"/>
      <c r="B233" s="5" t="s">
        <v>11</v>
      </c>
      <c r="C233" s="22">
        <v>909</v>
      </c>
      <c r="D233" s="21" t="s">
        <v>15</v>
      </c>
      <c r="E233" s="21" t="s">
        <v>24</v>
      </c>
      <c r="F233" s="22">
        <v>6240250</v>
      </c>
      <c r="G233" s="40">
        <v>200</v>
      </c>
      <c r="H233" s="40"/>
      <c r="I233" s="41">
        <v>619.6</v>
      </c>
    </row>
    <row r="234" spans="1:12" ht="31.5" hidden="1" x14ac:dyDescent="0.2">
      <c r="A234" s="15"/>
      <c r="B234" s="5" t="s">
        <v>13</v>
      </c>
      <c r="C234" s="22">
        <v>909</v>
      </c>
      <c r="D234" s="21" t="s">
        <v>15</v>
      </c>
      <c r="E234" s="21" t="s">
        <v>24</v>
      </c>
      <c r="F234" s="22">
        <v>6240250</v>
      </c>
      <c r="G234" s="40">
        <v>244</v>
      </c>
      <c r="H234" s="40"/>
      <c r="I234" s="41">
        <v>619.6</v>
      </c>
    </row>
    <row r="235" spans="1:12" ht="15.75" hidden="1" x14ac:dyDescent="0.2">
      <c r="A235" s="15"/>
      <c r="B235" s="5" t="s">
        <v>30</v>
      </c>
      <c r="C235" s="22">
        <v>909</v>
      </c>
      <c r="D235" s="21" t="s">
        <v>15</v>
      </c>
      <c r="E235" s="21" t="s">
        <v>24</v>
      </c>
      <c r="F235" s="22">
        <v>6240250</v>
      </c>
      <c r="G235" s="40">
        <v>800</v>
      </c>
      <c r="H235" s="40"/>
      <c r="I235" s="41">
        <v>19.5</v>
      </c>
    </row>
    <row r="236" spans="1:12" ht="15.75" hidden="1" x14ac:dyDescent="0.2">
      <c r="A236" s="15"/>
      <c r="B236" s="5" t="s">
        <v>32</v>
      </c>
      <c r="C236" s="22">
        <v>909</v>
      </c>
      <c r="D236" s="21" t="s">
        <v>15</v>
      </c>
      <c r="E236" s="21" t="s">
        <v>24</v>
      </c>
      <c r="F236" s="22">
        <v>6240250</v>
      </c>
      <c r="G236" s="40">
        <v>851</v>
      </c>
      <c r="H236" s="40"/>
      <c r="I236" s="41">
        <v>2.2000000000000002</v>
      </c>
    </row>
    <row r="237" spans="1:12" ht="15.75" hidden="1" x14ac:dyDescent="0.2">
      <c r="A237" s="15"/>
      <c r="B237" s="8" t="s">
        <v>34</v>
      </c>
      <c r="C237" s="22">
        <v>909</v>
      </c>
      <c r="D237" s="66" t="s">
        <v>15</v>
      </c>
      <c r="E237" s="66" t="s">
        <v>24</v>
      </c>
      <c r="F237" s="114">
        <v>6240250</v>
      </c>
      <c r="G237" s="40">
        <v>852</v>
      </c>
      <c r="H237" s="153"/>
      <c r="I237" s="67">
        <v>17.3</v>
      </c>
    </row>
    <row r="238" spans="1:12" ht="15.75" x14ac:dyDescent="0.2">
      <c r="A238" s="54" t="s">
        <v>0</v>
      </c>
      <c r="B238" s="133" t="s">
        <v>171</v>
      </c>
      <c r="C238" s="60">
        <v>902</v>
      </c>
      <c r="D238" s="126" t="s">
        <v>48</v>
      </c>
      <c r="E238" s="126" t="s">
        <v>0</v>
      </c>
      <c r="F238" s="126" t="s">
        <v>0</v>
      </c>
      <c r="G238" s="92" t="s">
        <v>0</v>
      </c>
      <c r="H238" s="135">
        <f>H239+H271+H280</f>
        <v>28743.083910000001</v>
      </c>
      <c r="I238" s="135">
        <f>I239+I271+I280</f>
        <v>127857.31458000001</v>
      </c>
      <c r="J238" s="135">
        <f>J239+J271+J280</f>
        <v>26255.315429999999</v>
      </c>
      <c r="K238" s="129">
        <f t="shared" ref="K238:K239" si="13">H238/I238*100</f>
        <v>22.480594093829119</v>
      </c>
      <c r="L238" s="130">
        <f t="shared" ref="L238:L239" si="14">SUM(J238/I238*100)</f>
        <v>20.534855996503907</v>
      </c>
    </row>
    <row r="239" spans="1:12" ht="15.75" x14ac:dyDescent="0.2">
      <c r="A239" s="7" t="s">
        <v>0</v>
      </c>
      <c r="B239" s="11" t="s">
        <v>49</v>
      </c>
      <c r="C239" s="55">
        <v>902</v>
      </c>
      <c r="D239" s="22" t="s">
        <v>48</v>
      </c>
      <c r="E239" s="22" t="s">
        <v>25</v>
      </c>
      <c r="F239" s="22" t="s">
        <v>0</v>
      </c>
      <c r="G239" s="91" t="s">
        <v>0</v>
      </c>
      <c r="H239" s="41">
        <v>21657.709320000002</v>
      </c>
      <c r="I239" s="140">
        <v>82254.994579999999</v>
      </c>
      <c r="J239" s="83">
        <v>18799.343079999999</v>
      </c>
      <c r="K239" s="83">
        <f t="shared" si="13"/>
        <v>26.329962612709227</v>
      </c>
      <c r="L239" s="84">
        <f t="shared" si="14"/>
        <v>22.854956317231331</v>
      </c>
    </row>
    <row r="240" spans="1:12" ht="31.5" hidden="1" x14ac:dyDescent="0.2">
      <c r="A240" s="33" t="s">
        <v>0</v>
      </c>
      <c r="B240" s="77" t="s">
        <v>84</v>
      </c>
      <c r="C240" s="12">
        <v>902</v>
      </c>
      <c r="D240" s="43" t="s">
        <v>48</v>
      </c>
      <c r="E240" s="43" t="s">
        <v>25</v>
      </c>
      <c r="F240" s="43">
        <v>6300000</v>
      </c>
      <c r="G240" s="31" t="s">
        <v>0</v>
      </c>
      <c r="H240" s="148"/>
      <c r="I240" s="44">
        <f>I241+I251+I258</f>
        <v>25899.4</v>
      </c>
    </row>
    <row r="241" spans="1:9" ht="31.5" hidden="1" x14ac:dyDescent="0.2">
      <c r="A241" s="35" t="s">
        <v>0</v>
      </c>
      <c r="B241" s="9" t="s">
        <v>89</v>
      </c>
      <c r="C241" s="36">
        <v>902</v>
      </c>
      <c r="D241" s="12" t="s">
        <v>48</v>
      </c>
      <c r="E241" s="12" t="s">
        <v>25</v>
      </c>
      <c r="F241" s="12">
        <v>6310000</v>
      </c>
      <c r="G241" s="31" t="s">
        <v>0</v>
      </c>
      <c r="H241" s="149"/>
      <c r="I241" s="32">
        <f>I242+I245+I248</f>
        <v>18400.5</v>
      </c>
    </row>
    <row r="242" spans="1:9" ht="31.5" hidden="1" x14ac:dyDescent="0.2">
      <c r="A242" s="3" t="s">
        <v>0</v>
      </c>
      <c r="B242" s="5" t="s">
        <v>86</v>
      </c>
      <c r="C242" s="12">
        <v>902</v>
      </c>
      <c r="D242" s="12" t="s">
        <v>48</v>
      </c>
      <c r="E242" s="12" t="s">
        <v>25</v>
      </c>
      <c r="F242" s="12">
        <v>6310100</v>
      </c>
      <c r="G242" s="31" t="s">
        <v>0</v>
      </c>
      <c r="H242" s="149"/>
      <c r="I242" s="32">
        <f>I243</f>
        <v>236.6</v>
      </c>
    </row>
    <row r="243" spans="1:9" ht="31.5" hidden="1" x14ac:dyDescent="0.2">
      <c r="A243" s="3" t="s">
        <v>0</v>
      </c>
      <c r="B243" s="5" t="s">
        <v>16</v>
      </c>
      <c r="C243" s="12">
        <v>902</v>
      </c>
      <c r="D243" s="12" t="s">
        <v>48</v>
      </c>
      <c r="E243" s="12" t="s">
        <v>25</v>
      </c>
      <c r="F243" s="12">
        <v>6310100</v>
      </c>
      <c r="G243" s="31" t="s">
        <v>17</v>
      </c>
      <c r="H243" s="149"/>
      <c r="I243" s="32">
        <f>I244</f>
        <v>236.6</v>
      </c>
    </row>
    <row r="244" spans="1:9" ht="15.75" hidden="1" x14ac:dyDescent="0.2">
      <c r="A244" s="33" t="s">
        <v>0</v>
      </c>
      <c r="B244" s="5" t="s">
        <v>18</v>
      </c>
      <c r="C244" s="12">
        <v>902</v>
      </c>
      <c r="D244" s="12" t="s">
        <v>48</v>
      </c>
      <c r="E244" s="12" t="s">
        <v>25</v>
      </c>
      <c r="F244" s="12">
        <v>6310100</v>
      </c>
      <c r="G244" s="31" t="s">
        <v>19</v>
      </c>
      <c r="H244" s="149"/>
      <c r="I244" s="32">
        <v>236.6</v>
      </c>
    </row>
    <row r="245" spans="1:9" ht="47.25" hidden="1" x14ac:dyDescent="0.2">
      <c r="A245" s="33" t="s">
        <v>0</v>
      </c>
      <c r="B245" s="27" t="s">
        <v>87</v>
      </c>
      <c r="C245" s="12">
        <v>902</v>
      </c>
      <c r="D245" s="12" t="s">
        <v>48</v>
      </c>
      <c r="E245" s="12" t="s">
        <v>25</v>
      </c>
      <c r="F245" s="12">
        <v>6310200</v>
      </c>
      <c r="G245" s="31" t="s">
        <v>0</v>
      </c>
      <c r="H245" s="149"/>
      <c r="I245" s="32">
        <f>I246</f>
        <v>89</v>
      </c>
    </row>
    <row r="246" spans="1:9" ht="31.5" hidden="1" x14ac:dyDescent="0.2">
      <c r="A246" s="3" t="s">
        <v>0</v>
      </c>
      <c r="B246" s="5" t="s">
        <v>16</v>
      </c>
      <c r="C246" s="12">
        <v>902</v>
      </c>
      <c r="D246" s="12" t="s">
        <v>48</v>
      </c>
      <c r="E246" s="12" t="s">
        <v>25</v>
      </c>
      <c r="F246" s="12">
        <v>6310200</v>
      </c>
      <c r="G246" s="31" t="s">
        <v>17</v>
      </c>
      <c r="H246" s="149"/>
      <c r="I246" s="32">
        <f>I247</f>
        <v>89</v>
      </c>
    </row>
    <row r="247" spans="1:9" ht="15.75" hidden="1" x14ac:dyDescent="0.2">
      <c r="A247" s="3" t="s">
        <v>0</v>
      </c>
      <c r="B247" s="5" t="s">
        <v>18</v>
      </c>
      <c r="C247" s="12">
        <v>902</v>
      </c>
      <c r="D247" s="12" t="s">
        <v>48</v>
      </c>
      <c r="E247" s="12" t="s">
        <v>25</v>
      </c>
      <c r="F247" s="12">
        <v>6310200</v>
      </c>
      <c r="G247" s="31" t="s">
        <v>19</v>
      </c>
      <c r="H247" s="149"/>
      <c r="I247" s="32">
        <v>89</v>
      </c>
    </row>
    <row r="248" spans="1:9" ht="31.5" hidden="1" x14ac:dyDescent="0.2">
      <c r="A248" s="3" t="s">
        <v>0</v>
      </c>
      <c r="B248" s="5" t="s">
        <v>88</v>
      </c>
      <c r="C248" s="12">
        <v>902</v>
      </c>
      <c r="D248" s="12" t="s">
        <v>48</v>
      </c>
      <c r="E248" s="12" t="s">
        <v>25</v>
      </c>
      <c r="F248" s="12">
        <v>6310360</v>
      </c>
      <c r="G248" s="31" t="s">
        <v>0</v>
      </c>
      <c r="H248" s="149"/>
      <c r="I248" s="32">
        <f>I249</f>
        <v>18074.900000000001</v>
      </c>
    </row>
    <row r="249" spans="1:9" ht="31.5" hidden="1" x14ac:dyDescent="0.2">
      <c r="A249" s="3" t="s">
        <v>0</v>
      </c>
      <c r="B249" s="5" t="s">
        <v>16</v>
      </c>
      <c r="C249" s="12">
        <v>902</v>
      </c>
      <c r="D249" s="12" t="s">
        <v>48</v>
      </c>
      <c r="E249" s="12" t="s">
        <v>25</v>
      </c>
      <c r="F249" s="12">
        <v>6310360</v>
      </c>
      <c r="G249" s="31" t="s">
        <v>17</v>
      </c>
      <c r="H249" s="149"/>
      <c r="I249" s="32">
        <f>I250</f>
        <v>18074.900000000001</v>
      </c>
    </row>
    <row r="250" spans="1:9" ht="47.25" hidden="1" x14ac:dyDescent="0.2">
      <c r="A250" s="3" t="s">
        <v>0</v>
      </c>
      <c r="B250" s="5" t="s">
        <v>21</v>
      </c>
      <c r="C250" s="12">
        <v>902</v>
      </c>
      <c r="D250" s="12" t="s">
        <v>48</v>
      </c>
      <c r="E250" s="12" t="s">
        <v>25</v>
      </c>
      <c r="F250" s="12">
        <v>6310360</v>
      </c>
      <c r="G250" s="31" t="s">
        <v>22</v>
      </c>
      <c r="H250" s="149"/>
      <c r="I250" s="32">
        <v>18074.900000000001</v>
      </c>
    </row>
    <row r="251" spans="1:9" ht="15.75" hidden="1" x14ac:dyDescent="0.2">
      <c r="A251" s="3" t="s">
        <v>0</v>
      </c>
      <c r="B251" s="9" t="s">
        <v>90</v>
      </c>
      <c r="C251" s="36">
        <v>902</v>
      </c>
      <c r="D251" s="12" t="s">
        <v>48</v>
      </c>
      <c r="E251" s="12" t="s">
        <v>25</v>
      </c>
      <c r="F251" s="12">
        <v>6320000</v>
      </c>
      <c r="G251" s="31" t="s">
        <v>0</v>
      </c>
      <c r="H251" s="149"/>
      <c r="I251" s="32">
        <f>I252+I255</f>
        <v>758.9</v>
      </c>
    </row>
    <row r="252" spans="1:9" ht="31.5" hidden="1" x14ac:dyDescent="0.2">
      <c r="A252" s="3" t="s">
        <v>0</v>
      </c>
      <c r="B252" s="5" t="s">
        <v>86</v>
      </c>
      <c r="C252" s="12">
        <v>902</v>
      </c>
      <c r="D252" s="12" t="s">
        <v>48</v>
      </c>
      <c r="E252" s="12" t="s">
        <v>25</v>
      </c>
      <c r="F252" s="12">
        <v>6320100</v>
      </c>
      <c r="G252" s="31" t="s">
        <v>0</v>
      </c>
      <c r="H252" s="149"/>
      <c r="I252" s="32">
        <f>I253</f>
        <v>43.4</v>
      </c>
    </row>
    <row r="253" spans="1:9" ht="31.5" hidden="1" x14ac:dyDescent="0.2">
      <c r="A253" s="33" t="s">
        <v>0</v>
      </c>
      <c r="B253" s="5" t="s">
        <v>16</v>
      </c>
      <c r="C253" s="12">
        <v>902</v>
      </c>
      <c r="D253" s="12" t="s">
        <v>48</v>
      </c>
      <c r="E253" s="12" t="s">
        <v>25</v>
      </c>
      <c r="F253" s="12">
        <v>6320100</v>
      </c>
      <c r="G253" s="31" t="s">
        <v>17</v>
      </c>
      <c r="H253" s="149"/>
      <c r="I253" s="32">
        <f>I254</f>
        <v>43.4</v>
      </c>
    </row>
    <row r="254" spans="1:9" ht="15.75" hidden="1" x14ac:dyDescent="0.2">
      <c r="A254" s="3" t="s">
        <v>0</v>
      </c>
      <c r="B254" s="5" t="s">
        <v>18</v>
      </c>
      <c r="C254" s="12">
        <v>902</v>
      </c>
      <c r="D254" s="12" t="s">
        <v>48</v>
      </c>
      <c r="E254" s="12" t="s">
        <v>25</v>
      </c>
      <c r="F254" s="12">
        <v>6320100</v>
      </c>
      <c r="G254" s="31" t="s">
        <v>19</v>
      </c>
      <c r="H254" s="149"/>
      <c r="I254" s="32">
        <v>43.4</v>
      </c>
    </row>
    <row r="255" spans="1:9" ht="31.5" hidden="1" x14ac:dyDescent="0.2">
      <c r="A255" s="3" t="s">
        <v>0</v>
      </c>
      <c r="B255" s="5" t="s">
        <v>88</v>
      </c>
      <c r="C255" s="12">
        <v>902</v>
      </c>
      <c r="D255" s="12" t="s">
        <v>48</v>
      </c>
      <c r="E255" s="12" t="s">
        <v>25</v>
      </c>
      <c r="F255" s="12">
        <v>6320360</v>
      </c>
      <c r="G255" s="31" t="s">
        <v>0</v>
      </c>
      <c r="H255" s="149"/>
      <c r="I255" s="32">
        <f>I256</f>
        <v>715.5</v>
      </c>
    </row>
    <row r="256" spans="1:9" ht="31.5" hidden="1" x14ac:dyDescent="0.2">
      <c r="A256" s="3" t="s">
        <v>0</v>
      </c>
      <c r="B256" s="5" t="s">
        <v>16</v>
      </c>
      <c r="C256" s="12">
        <v>902</v>
      </c>
      <c r="D256" s="12" t="s">
        <v>48</v>
      </c>
      <c r="E256" s="12" t="s">
        <v>25</v>
      </c>
      <c r="F256" s="12">
        <v>6320360</v>
      </c>
      <c r="G256" s="31" t="s">
        <v>17</v>
      </c>
      <c r="H256" s="149"/>
      <c r="I256" s="32">
        <f>I257</f>
        <v>715.5</v>
      </c>
    </row>
    <row r="257" spans="1:12" ht="47.25" hidden="1" x14ac:dyDescent="0.2">
      <c r="A257" s="33" t="s">
        <v>0</v>
      </c>
      <c r="B257" s="5" t="s">
        <v>21</v>
      </c>
      <c r="C257" s="12">
        <v>902</v>
      </c>
      <c r="D257" s="12" t="s">
        <v>48</v>
      </c>
      <c r="E257" s="12" t="s">
        <v>25</v>
      </c>
      <c r="F257" s="12">
        <v>6320360</v>
      </c>
      <c r="G257" s="31" t="s">
        <v>22</v>
      </c>
      <c r="H257" s="149"/>
      <c r="I257" s="32">
        <v>715.5</v>
      </c>
    </row>
    <row r="258" spans="1:12" ht="15.75" hidden="1" x14ac:dyDescent="0.2">
      <c r="A258" s="3" t="s">
        <v>0</v>
      </c>
      <c r="B258" s="9" t="s">
        <v>91</v>
      </c>
      <c r="C258" s="42">
        <v>902</v>
      </c>
      <c r="D258" s="12" t="s">
        <v>48</v>
      </c>
      <c r="E258" s="12" t="s">
        <v>25</v>
      </c>
      <c r="F258" s="12">
        <v>6330000</v>
      </c>
      <c r="G258" s="31" t="s">
        <v>0</v>
      </c>
      <c r="H258" s="149"/>
      <c r="I258" s="32">
        <f>I259+I268</f>
        <v>6740</v>
      </c>
    </row>
    <row r="259" spans="1:12" ht="17.25" hidden="1" customHeight="1" x14ac:dyDescent="0.2">
      <c r="A259" s="7"/>
      <c r="B259" s="11" t="s">
        <v>92</v>
      </c>
      <c r="C259" s="12">
        <v>902</v>
      </c>
      <c r="D259" s="12" t="s">
        <v>48</v>
      </c>
      <c r="E259" s="12" t="s">
        <v>25</v>
      </c>
      <c r="F259" s="12">
        <v>6330200</v>
      </c>
      <c r="G259" s="31"/>
      <c r="H259" s="149"/>
      <c r="I259" s="32">
        <f>I260</f>
        <v>196.4</v>
      </c>
    </row>
    <row r="260" spans="1:12" ht="31.5" hidden="1" x14ac:dyDescent="0.2">
      <c r="A260" s="7"/>
      <c r="B260" s="5" t="s">
        <v>16</v>
      </c>
      <c r="C260" s="12">
        <v>902</v>
      </c>
      <c r="D260" s="12" t="s">
        <v>48</v>
      </c>
      <c r="E260" s="12" t="s">
        <v>25</v>
      </c>
      <c r="F260" s="12">
        <v>6330200</v>
      </c>
      <c r="G260" s="31" t="s">
        <v>17</v>
      </c>
      <c r="H260" s="149"/>
      <c r="I260" s="32">
        <f>I261</f>
        <v>196.4</v>
      </c>
    </row>
    <row r="261" spans="1:12" ht="15.75" hidden="1" x14ac:dyDescent="0.2">
      <c r="A261" s="7"/>
      <c r="B261" s="8" t="s">
        <v>18</v>
      </c>
      <c r="C261" s="12">
        <v>902</v>
      </c>
      <c r="D261" s="12" t="s">
        <v>48</v>
      </c>
      <c r="E261" s="12" t="s">
        <v>25</v>
      </c>
      <c r="F261" s="12">
        <v>6330200</v>
      </c>
      <c r="G261" s="31" t="s">
        <v>19</v>
      </c>
      <c r="H261" s="149"/>
      <c r="I261" s="32">
        <f>I264+I265</f>
        <v>196.4</v>
      </c>
    </row>
    <row r="262" spans="1:12" ht="47.25" hidden="1" x14ac:dyDescent="0.2">
      <c r="A262" s="7"/>
      <c r="B262" s="11" t="s">
        <v>165</v>
      </c>
      <c r="C262" s="36">
        <v>902</v>
      </c>
      <c r="D262" s="12" t="s">
        <v>48</v>
      </c>
      <c r="E262" s="12" t="s">
        <v>25</v>
      </c>
      <c r="F262" s="12">
        <v>6330202</v>
      </c>
      <c r="G262" s="31"/>
      <c r="H262" s="149"/>
      <c r="I262" s="32">
        <f>I263</f>
        <v>99</v>
      </c>
    </row>
    <row r="263" spans="1:12" ht="31.5" hidden="1" x14ac:dyDescent="0.2">
      <c r="A263" s="7"/>
      <c r="B263" s="6" t="s">
        <v>16</v>
      </c>
      <c r="C263" s="12">
        <v>902</v>
      </c>
      <c r="D263" s="12" t="s">
        <v>48</v>
      </c>
      <c r="E263" s="12" t="s">
        <v>25</v>
      </c>
      <c r="F263" s="12">
        <v>6330202</v>
      </c>
      <c r="G263" s="31" t="s">
        <v>17</v>
      </c>
      <c r="H263" s="149"/>
      <c r="I263" s="32">
        <f>I264</f>
        <v>99</v>
      </c>
    </row>
    <row r="264" spans="1:12" ht="15.75" hidden="1" x14ac:dyDescent="0.2">
      <c r="A264" s="7"/>
      <c r="B264" s="8" t="s">
        <v>18</v>
      </c>
      <c r="C264" s="12">
        <v>902</v>
      </c>
      <c r="D264" s="12" t="s">
        <v>48</v>
      </c>
      <c r="E264" s="12" t="s">
        <v>25</v>
      </c>
      <c r="F264" s="12">
        <v>6330202</v>
      </c>
      <c r="G264" s="31" t="s">
        <v>19</v>
      </c>
      <c r="H264" s="149"/>
      <c r="I264" s="32">
        <v>99</v>
      </c>
    </row>
    <row r="265" spans="1:12" ht="31.5" hidden="1" x14ac:dyDescent="0.2">
      <c r="A265" s="33"/>
      <c r="B265" s="27" t="s">
        <v>86</v>
      </c>
      <c r="C265" s="36">
        <v>902</v>
      </c>
      <c r="D265" s="12" t="s">
        <v>48</v>
      </c>
      <c r="E265" s="12" t="s">
        <v>25</v>
      </c>
      <c r="F265" s="12">
        <v>6330204</v>
      </c>
      <c r="G265" s="31" t="s">
        <v>0</v>
      </c>
      <c r="H265" s="149"/>
      <c r="I265" s="32">
        <f>I266</f>
        <v>97.4</v>
      </c>
    </row>
    <row r="266" spans="1:12" ht="31.5" hidden="1" x14ac:dyDescent="0.2">
      <c r="A266" s="33"/>
      <c r="B266" s="5" t="s">
        <v>16</v>
      </c>
      <c r="C266" s="12">
        <v>902</v>
      </c>
      <c r="D266" s="12" t="s">
        <v>48</v>
      </c>
      <c r="E266" s="12" t="s">
        <v>25</v>
      </c>
      <c r="F266" s="12">
        <v>6330204</v>
      </c>
      <c r="G266" s="31" t="s">
        <v>17</v>
      </c>
      <c r="H266" s="149"/>
      <c r="I266" s="32">
        <f>I267</f>
        <v>97.4</v>
      </c>
    </row>
    <row r="267" spans="1:12" ht="15.75" hidden="1" x14ac:dyDescent="0.2">
      <c r="A267" s="33"/>
      <c r="B267" s="5" t="s">
        <v>18</v>
      </c>
      <c r="C267" s="12">
        <v>902</v>
      </c>
      <c r="D267" s="12" t="s">
        <v>48</v>
      </c>
      <c r="E267" s="12" t="s">
        <v>25</v>
      </c>
      <c r="F267" s="12">
        <v>6330204</v>
      </c>
      <c r="G267" s="31" t="s">
        <v>19</v>
      </c>
      <c r="H267" s="149"/>
      <c r="I267" s="32">
        <v>97.4</v>
      </c>
    </row>
    <row r="268" spans="1:12" ht="31.5" hidden="1" x14ac:dyDescent="0.2">
      <c r="A268" s="33" t="s">
        <v>0</v>
      </c>
      <c r="B268" s="5" t="s">
        <v>88</v>
      </c>
      <c r="C268" s="12">
        <v>902</v>
      </c>
      <c r="D268" s="12" t="s">
        <v>48</v>
      </c>
      <c r="E268" s="12" t="s">
        <v>25</v>
      </c>
      <c r="F268" s="12">
        <v>6330360</v>
      </c>
      <c r="G268" s="31" t="s">
        <v>0</v>
      </c>
      <c r="H268" s="149"/>
      <c r="I268" s="32">
        <f>I269</f>
        <v>6543.6</v>
      </c>
    </row>
    <row r="269" spans="1:12" ht="31.5" hidden="1" x14ac:dyDescent="0.2">
      <c r="A269" s="3" t="s">
        <v>0</v>
      </c>
      <c r="B269" s="5" t="s">
        <v>16</v>
      </c>
      <c r="C269" s="12">
        <v>902</v>
      </c>
      <c r="D269" s="12" t="s">
        <v>48</v>
      </c>
      <c r="E269" s="12" t="s">
        <v>25</v>
      </c>
      <c r="F269" s="12">
        <v>6330360</v>
      </c>
      <c r="G269" s="31" t="s">
        <v>17</v>
      </c>
      <c r="H269" s="149"/>
      <c r="I269" s="32">
        <f>I270</f>
        <v>6543.6</v>
      </c>
    </row>
    <row r="270" spans="1:12" ht="47.25" hidden="1" x14ac:dyDescent="0.2">
      <c r="A270" s="3" t="s">
        <v>0</v>
      </c>
      <c r="B270" s="8" t="s">
        <v>21</v>
      </c>
      <c r="C270" s="12">
        <v>902</v>
      </c>
      <c r="D270" s="37" t="s">
        <v>48</v>
      </c>
      <c r="E270" s="37" t="s">
        <v>25</v>
      </c>
      <c r="F270" s="37">
        <v>6330360</v>
      </c>
      <c r="G270" s="31" t="s">
        <v>22</v>
      </c>
      <c r="H270" s="150"/>
      <c r="I270" s="39">
        <v>6543.6</v>
      </c>
    </row>
    <row r="271" spans="1:12" ht="0.75" hidden="1" customHeight="1" x14ac:dyDescent="0.2">
      <c r="A271" s="7" t="s">
        <v>0</v>
      </c>
      <c r="B271" s="11" t="s">
        <v>51</v>
      </c>
      <c r="C271" s="55">
        <v>902</v>
      </c>
      <c r="D271" s="22" t="s">
        <v>48</v>
      </c>
      <c r="E271" s="22" t="s">
        <v>36</v>
      </c>
      <c r="F271" s="22" t="s">
        <v>0</v>
      </c>
      <c r="G271" s="91" t="s">
        <v>0</v>
      </c>
      <c r="H271" s="108"/>
      <c r="I271" s="41"/>
      <c r="J271" s="82"/>
      <c r="K271" s="83"/>
      <c r="L271" s="84"/>
    </row>
    <row r="272" spans="1:12" ht="36.75" hidden="1" customHeight="1" x14ac:dyDescent="0.2">
      <c r="A272" s="34"/>
      <c r="B272" s="77" t="s">
        <v>84</v>
      </c>
      <c r="C272" s="12">
        <v>902</v>
      </c>
      <c r="D272" s="43" t="s">
        <v>48</v>
      </c>
      <c r="E272" s="43" t="s">
        <v>36</v>
      </c>
      <c r="F272" s="43">
        <v>6300000</v>
      </c>
      <c r="G272" s="31" t="s">
        <v>0</v>
      </c>
      <c r="H272" s="148"/>
      <c r="I272" s="44">
        <f>I273</f>
        <v>983.2</v>
      </c>
    </row>
    <row r="273" spans="1:12" ht="15.75" hidden="1" x14ac:dyDescent="0.2">
      <c r="A273" s="33" t="s">
        <v>0</v>
      </c>
      <c r="B273" s="9" t="s">
        <v>94</v>
      </c>
      <c r="C273" s="36">
        <v>902</v>
      </c>
      <c r="D273" s="12" t="s">
        <v>48</v>
      </c>
      <c r="E273" s="12" t="s">
        <v>36</v>
      </c>
      <c r="F273" s="12">
        <v>6340000</v>
      </c>
      <c r="G273" s="31" t="s">
        <v>0</v>
      </c>
      <c r="H273" s="149"/>
      <c r="I273" s="32">
        <f>I274+I277</f>
        <v>983.2</v>
      </c>
    </row>
    <row r="274" spans="1:12" ht="31.5" hidden="1" x14ac:dyDescent="0.2">
      <c r="A274" s="33" t="s">
        <v>0</v>
      </c>
      <c r="B274" s="5" t="s">
        <v>86</v>
      </c>
      <c r="C274" s="12">
        <v>902</v>
      </c>
      <c r="D274" s="12" t="s">
        <v>48</v>
      </c>
      <c r="E274" s="12" t="s">
        <v>36</v>
      </c>
      <c r="F274" s="12">
        <v>6340100</v>
      </c>
      <c r="G274" s="31" t="s">
        <v>0</v>
      </c>
      <c r="H274" s="149"/>
      <c r="I274" s="32">
        <f>I275</f>
        <v>50.5</v>
      </c>
    </row>
    <row r="275" spans="1:12" ht="31.5" hidden="1" x14ac:dyDescent="0.2">
      <c r="A275" s="3" t="s">
        <v>0</v>
      </c>
      <c r="B275" s="5" t="s">
        <v>16</v>
      </c>
      <c r="C275" s="12">
        <v>902</v>
      </c>
      <c r="D275" s="12" t="s">
        <v>48</v>
      </c>
      <c r="E275" s="12" t="s">
        <v>36</v>
      </c>
      <c r="F275" s="12">
        <v>6340100</v>
      </c>
      <c r="G275" s="31" t="s">
        <v>17</v>
      </c>
      <c r="H275" s="149"/>
      <c r="I275" s="32">
        <f>I276</f>
        <v>50.5</v>
      </c>
    </row>
    <row r="276" spans="1:12" ht="15.75" hidden="1" x14ac:dyDescent="0.2">
      <c r="A276" s="33" t="s">
        <v>0</v>
      </c>
      <c r="B276" s="5" t="s">
        <v>18</v>
      </c>
      <c r="C276" s="12">
        <v>902</v>
      </c>
      <c r="D276" s="12" t="s">
        <v>48</v>
      </c>
      <c r="E276" s="12" t="s">
        <v>36</v>
      </c>
      <c r="F276" s="12">
        <v>6340100</v>
      </c>
      <c r="G276" s="31" t="s">
        <v>19</v>
      </c>
      <c r="H276" s="149"/>
      <c r="I276" s="32">
        <v>50.5</v>
      </c>
    </row>
    <row r="277" spans="1:12" ht="31.5" hidden="1" x14ac:dyDescent="0.2">
      <c r="A277" s="33"/>
      <c r="B277" s="5" t="s">
        <v>88</v>
      </c>
      <c r="C277" s="12">
        <v>902</v>
      </c>
      <c r="D277" s="12" t="s">
        <v>48</v>
      </c>
      <c r="E277" s="12" t="s">
        <v>36</v>
      </c>
      <c r="F277" s="12">
        <v>6340360</v>
      </c>
      <c r="G277" s="31" t="s">
        <v>0</v>
      </c>
      <c r="H277" s="149"/>
      <c r="I277" s="32">
        <f>I278</f>
        <v>932.7</v>
      </c>
    </row>
    <row r="278" spans="1:12" ht="31.5" hidden="1" x14ac:dyDescent="0.2">
      <c r="A278" s="33"/>
      <c r="B278" s="5" t="s">
        <v>16</v>
      </c>
      <c r="C278" s="12">
        <v>902</v>
      </c>
      <c r="D278" s="12" t="s">
        <v>48</v>
      </c>
      <c r="E278" s="12" t="s">
        <v>36</v>
      </c>
      <c r="F278" s="12">
        <v>6340360</v>
      </c>
      <c r="G278" s="31" t="s">
        <v>17</v>
      </c>
      <c r="H278" s="149"/>
      <c r="I278" s="32">
        <f>I279</f>
        <v>932.7</v>
      </c>
    </row>
    <row r="279" spans="1:12" ht="47.25" hidden="1" x14ac:dyDescent="0.2">
      <c r="A279" s="33" t="s">
        <v>0</v>
      </c>
      <c r="B279" s="8" t="s">
        <v>21</v>
      </c>
      <c r="C279" s="12">
        <v>902</v>
      </c>
      <c r="D279" s="37" t="s">
        <v>48</v>
      </c>
      <c r="E279" s="37" t="s">
        <v>36</v>
      </c>
      <c r="F279" s="37">
        <v>6340360</v>
      </c>
      <c r="G279" s="31" t="s">
        <v>22</v>
      </c>
      <c r="H279" s="150"/>
      <c r="I279" s="39">
        <v>932.7</v>
      </c>
    </row>
    <row r="280" spans="1:12" ht="15.75" x14ac:dyDescent="0.2">
      <c r="A280" s="35" t="s">
        <v>0</v>
      </c>
      <c r="B280" s="11" t="s">
        <v>52</v>
      </c>
      <c r="C280" s="55">
        <v>902</v>
      </c>
      <c r="D280" s="22" t="s">
        <v>48</v>
      </c>
      <c r="E280" s="22" t="s">
        <v>9</v>
      </c>
      <c r="F280" s="22" t="s">
        <v>0</v>
      </c>
      <c r="G280" s="91" t="s">
        <v>0</v>
      </c>
      <c r="H280" s="41">
        <v>7085.3745900000004</v>
      </c>
      <c r="I280" s="140">
        <v>45602.32</v>
      </c>
      <c r="J280" s="83">
        <v>7455.97235</v>
      </c>
      <c r="K280" s="83">
        <f>H280/I280*100</f>
        <v>15.53731167624805</v>
      </c>
      <c r="L280" s="84">
        <f>SUM(J280/I280*100)</f>
        <v>16.349984715689903</v>
      </c>
    </row>
    <row r="281" spans="1:12" ht="31.5" hidden="1" x14ac:dyDescent="0.2">
      <c r="A281" s="35" t="s">
        <v>0</v>
      </c>
      <c r="B281" s="71" t="s">
        <v>84</v>
      </c>
      <c r="C281" s="36">
        <v>902</v>
      </c>
      <c r="D281" s="43" t="s">
        <v>48</v>
      </c>
      <c r="E281" s="43" t="s">
        <v>9</v>
      </c>
      <c r="F281" s="43">
        <v>6300000</v>
      </c>
      <c r="G281" s="31" t="s">
        <v>0</v>
      </c>
      <c r="H281" s="148"/>
      <c r="I281" s="44">
        <f>I282</f>
        <v>3084.4999999999995</v>
      </c>
    </row>
    <row r="282" spans="1:12" ht="31.5" hidden="1" x14ac:dyDescent="0.2">
      <c r="A282" s="3" t="s">
        <v>0</v>
      </c>
      <c r="B282" s="27" t="s">
        <v>93</v>
      </c>
      <c r="C282" s="12">
        <v>902</v>
      </c>
      <c r="D282" s="12" t="s">
        <v>48</v>
      </c>
      <c r="E282" s="12" t="s">
        <v>9</v>
      </c>
      <c r="F282" s="12">
        <v>6360000</v>
      </c>
      <c r="G282" s="31" t="s">
        <v>0</v>
      </c>
      <c r="H282" s="149"/>
      <c r="I282" s="32">
        <f>I283+I290</f>
        <v>3084.4999999999995</v>
      </c>
    </row>
    <row r="283" spans="1:12" ht="15.75" hidden="1" x14ac:dyDescent="0.2">
      <c r="A283" s="3" t="s">
        <v>0</v>
      </c>
      <c r="B283" s="5" t="s">
        <v>95</v>
      </c>
      <c r="C283" s="12">
        <v>902</v>
      </c>
      <c r="D283" s="12" t="s">
        <v>48</v>
      </c>
      <c r="E283" s="12" t="s">
        <v>9</v>
      </c>
      <c r="F283" s="12">
        <v>6360140</v>
      </c>
      <c r="G283" s="31" t="s">
        <v>0</v>
      </c>
      <c r="H283" s="149"/>
      <c r="I283" s="32">
        <f>I284+I286+I288</f>
        <v>909.1</v>
      </c>
    </row>
    <row r="284" spans="1:12" ht="63" hidden="1" x14ac:dyDescent="0.2">
      <c r="A284" s="33" t="s">
        <v>0</v>
      </c>
      <c r="B284" s="5" t="s">
        <v>26</v>
      </c>
      <c r="C284" s="12">
        <v>902</v>
      </c>
      <c r="D284" s="12" t="s">
        <v>48</v>
      </c>
      <c r="E284" s="12" t="s">
        <v>9</v>
      </c>
      <c r="F284" s="12">
        <v>6360140</v>
      </c>
      <c r="G284" s="31" t="s">
        <v>27</v>
      </c>
      <c r="H284" s="149"/>
      <c r="I284" s="32">
        <f>I285</f>
        <v>873.4</v>
      </c>
    </row>
    <row r="285" spans="1:12" ht="31.5" hidden="1" x14ac:dyDescent="0.2">
      <c r="A285" s="33" t="s">
        <v>0</v>
      </c>
      <c r="B285" s="5" t="s">
        <v>42</v>
      </c>
      <c r="C285" s="12">
        <v>902</v>
      </c>
      <c r="D285" s="12" t="s">
        <v>48</v>
      </c>
      <c r="E285" s="12" t="s">
        <v>9</v>
      </c>
      <c r="F285" s="12">
        <v>6360140</v>
      </c>
      <c r="G285" s="31" t="s">
        <v>43</v>
      </c>
      <c r="H285" s="149"/>
      <c r="I285" s="32">
        <v>873.4</v>
      </c>
    </row>
    <row r="286" spans="1:12" ht="31.5" hidden="1" x14ac:dyDescent="0.2">
      <c r="A286" s="3" t="s">
        <v>0</v>
      </c>
      <c r="B286" s="5" t="s">
        <v>11</v>
      </c>
      <c r="C286" s="12">
        <v>902</v>
      </c>
      <c r="D286" s="12" t="s">
        <v>48</v>
      </c>
      <c r="E286" s="12" t="s">
        <v>9</v>
      </c>
      <c r="F286" s="12">
        <v>6360140</v>
      </c>
      <c r="G286" s="31" t="s">
        <v>12</v>
      </c>
      <c r="H286" s="149"/>
      <c r="I286" s="32">
        <f>I287</f>
        <v>34.6</v>
      </c>
    </row>
    <row r="287" spans="1:12" ht="31.5" hidden="1" x14ac:dyDescent="0.2">
      <c r="A287" s="33" t="s">
        <v>0</v>
      </c>
      <c r="B287" s="5" t="s">
        <v>13</v>
      </c>
      <c r="C287" s="12">
        <v>902</v>
      </c>
      <c r="D287" s="12" t="s">
        <v>48</v>
      </c>
      <c r="E287" s="12" t="s">
        <v>9</v>
      </c>
      <c r="F287" s="12">
        <v>6360140</v>
      </c>
      <c r="G287" s="31" t="s">
        <v>14</v>
      </c>
      <c r="H287" s="149"/>
      <c r="I287" s="32">
        <v>34.6</v>
      </c>
    </row>
    <row r="288" spans="1:12" ht="15.75" hidden="1" x14ac:dyDescent="0.2">
      <c r="A288" s="33" t="s">
        <v>0</v>
      </c>
      <c r="B288" s="5" t="s">
        <v>30</v>
      </c>
      <c r="C288" s="12">
        <v>902</v>
      </c>
      <c r="D288" s="12" t="s">
        <v>48</v>
      </c>
      <c r="E288" s="12" t="s">
        <v>9</v>
      </c>
      <c r="F288" s="12">
        <v>6360140</v>
      </c>
      <c r="G288" s="31" t="s">
        <v>31</v>
      </c>
      <c r="H288" s="149"/>
      <c r="I288" s="32">
        <f>I289</f>
        <v>1.1000000000000001</v>
      </c>
    </row>
    <row r="289" spans="1:12" ht="18.75" hidden="1" customHeight="1" x14ac:dyDescent="0.2">
      <c r="A289" s="33" t="s">
        <v>0</v>
      </c>
      <c r="B289" s="5" t="s">
        <v>34</v>
      </c>
      <c r="C289" s="12">
        <v>902</v>
      </c>
      <c r="D289" s="12" t="s">
        <v>48</v>
      </c>
      <c r="E289" s="12" t="s">
        <v>9</v>
      </c>
      <c r="F289" s="12">
        <v>6360140</v>
      </c>
      <c r="G289" s="31" t="s">
        <v>35</v>
      </c>
      <c r="H289" s="149"/>
      <c r="I289" s="32">
        <v>1.1000000000000001</v>
      </c>
    </row>
    <row r="290" spans="1:12" ht="31.5" hidden="1" x14ac:dyDescent="0.2">
      <c r="A290" s="33" t="s">
        <v>0</v>
      </c>
      <c r="B290" s="5" t="s">
        <v>96</v>
      </c>
      <c r="C290" s="12">
        <v>902</v>
      </c>
      <c r="D290" s="12" t="s">
        <v>48</v>
      </c>
      <c r="E290" s="12" t="s">
        <v>9</v>
      </c>
      <c r="F290" s="12">
        <v>6360250</v>
      </c>
      <c r="G290" s="31" t="s">
        <v>0</v>
      </c>
      <c r="H290" s="149"/>
      <c r="I290" s="32">
        <f>I291+I293+I295</f>
        <v>2175.3999999999996</v>
      </c>
    </row>
    <row r="291" spans="1:12" ht="63" hidden="1" x14ac:dyDescent="0.2">
      <c r="A291" s="33" t="s">
        <v>0</v>
      </c>
      <c r="B291" s="5" t="s">
        <v>26</v>
      </c>
      <c r="C291" s="12">
        <v>902</v>
      </c>
      <c r="D291" s="12" t="s">
        <v>48</v>
      </c>
      <c r="E291" s="12" t="s">
        <v>9</v>
      </c>
      <c r="F291" s="12">
        <v>6360250</v>
      </c>
      <c r="G291" s="31" t="s">
        <v>27</v>
      </c>
      <c r="H291" s="149"/>
      <c r="I291" s="32">
        <f>I292</f>
        <v>1889.1</v>
      </c>
    </row>
    <row r="292" spans="1:12" ht="31.5" hidden="1" x14ac:dyDescent="0.2">
      <c r="A292" s="3" t="s">
        <v>0</v>
      </c>
      <c r="B292" s="5" t="s">
        <v>28</v>
      </c>
      <c r="C292" s="12">
        <v>902</v>
      </c>
      <c r="D292" s="12" t="s">
        <v>48</v>
      </c>
      <c r="E292" s="12" t="s">
        <v>9</v>
      </c>
      <c r="F292" s="12">
        <v>6360250</v>
      </c>
      <c r="G292" s="31" t="s">
        <v>29</v>
      </c>
      <c r="H292" s="149"/>
      <c r="I292" s="32">
        <v>1889.1</v>
      </c>
    </row>
    <row r="293" spans="1:12" ht="31.5" hidden="1" x14ac:dyDescent="0.2">
      <c r="A293" s="33" t="s">
        <v>0</v>
      </c>
      <c r="B293" s="5" t="s">
        <v>11</v>
      </c>
      <c r="C293" s="12">
        <v>902</v>
      </c>
      <c r="D293" s="12" t="s">
        <v>48</v>
      </c>
      <c r="E293" s="12" t="s">
        <v>9</v>
      </c>
      <c r="F293" s="12">
        <v>6360250</v>
      </c>
      <c r="G293" s="31" t="s">
        <v>12</v>
      </c>
      <c r="H293" s="149"/>
      <c r="I293" s="32">
        <f>I294</f>
        <v>283.7</v>
      </c>
    </row>
    <row r="294" spans="1:12" ht="31.5" hidden="1" x14ac:dyDescent="0.2">
      <c r="A294" s="3" t="s">
        <v>0</v>
      </c>
      <c r="B294" s="5" t="s">
        <v>13</v>
      </c>
      <c r="C294" s="12">
        <v>902</v>
      </c>
      <c r="D294" s="12" t="s">
        <v>48</v>
      </c>
      <c r="E294" s="12" t="s">
        <v>9</v>
      </c>
      <c r="F294" s="12">
        <v>6360250</v>
      </c>
      <c r="G294" s="31" t="s">
        <v>14</v>
      </c>
      <c r="H294" s="149"/>
      <c r="I294" s="32">
        <v>283.7</v>
      </c>
    </row>
    <row r="295" spans="1:12" ht="15.75" hidden="1" x14ac:dyDescent="0.2">
      <c r="A295" s="3" t="s">
        <v>0</v>
      </c>
      <c r="B295" s="5" t="s">
        <v>30</v>
      </c>
      <c r="C295" s="12">
        <v>902</v>
      </c>
      <c r="D295" s="12" t="s">
        <v>48</v>
      </c>
      <c r="E295" s="12" t="s">
        <v>9</v>
      </c>
      <c r="F295" s="12">
        <v>6360250</v>
      </c>
      <c r="G295" s="31" t="s">
        <v>31</v>
      </c>
      <c r="H295" s="149"/>
      <c r="I295" s="32">
        <f>I296+I297</f>
        <v>2.6</v>
      </c>
    </row>
    <row r="296" spans="1:12" ht="15.75" hidden="1" x14ac:dyDescent="0.2">
      <c r="A296" s="33" t="s">
        <v>0</v>
      </c>
      <c r="B296" s="5" t="s">
        <v>32</v>
      </c>
      <c r="C296" s="12">
        <v>902</v>
      </c>
      <c r="D296" s="12" t="s">
        <v>48</v>
      </c>
      <c r="E296" s="12" t="s">
        <v>9</v>
      </c>
      <c r="F296" s="12">
        <v>6360250</v>
      </c>
      <c r="G296" s="31" t="s">
        <v>33</v>
      </c>
      <c r="H296" s="149"/>
      <c r="I296" s="32">
        <v>0.6</v>
      </c>
    </row>
    <row r="297" spans="1:12" ht="15.75" hidden="1" x14ac:dyDescent="0.2">
      <c r="A297" s="14" t="s">
        <v>0</v>
      </c>
      <c r="B297" s="8" t="s">
        <v>34</v>
      </c>
      <c r="C297" s="37">
        <v>902</v>
      </c>
      <c r="D297" s="37" t="s">
        <v>48</v>
      </c>
      <c r="E297" s="37" t="s">
        <v>9</v>
      </c>
      <c r="F297" s="37">
        <v>6360250</v>
      </c>
      <c r="G297" s="38" t="s">
        <v>35</v>
      </c>
      <c r="H297" s="150"/>
      <c r="I297" s="39">
        <v>2</v>
      </c>
    </row>
    <row r="298" spans="1:12" ht="17.25" customHeight="1" x14ac:dyDescent="0.2">
      <c r="A298" s="52"/>
      <c r="B298" s="133" t="s">
        <v>178</v>
      </c>
      <c r="C298" s="61"/>
      <c r="D298" s="126">
        <v>10</v>
      </c>
      <c r="E298" s="126"/>
      <c r="F298" s="126"/>
      <c r="G298" s="93"/>
      <c r="H298" s="135">
        <f>H299+H304+H310+H330+H300</f>
        <v>6379.94992</v>
      </c>
      <c r="I298" s="135">
        <f t="shared" ref="I298:J298" si="15">I299+I304+I310+I330+I300</f>
        <v>59580.323799999998</v>
      </c>
      <c r="J298" s="135">
        <f t="shared" si="15"/>
        <v>10339.54621</v>
      </c>
      <c r="K298" s="129">
        <f t="shared" ref="K298:K299" si="16">H298/I298*100</f>
        <v>10.708149122210713</v>
      </c>
      <c r="L298" s="130">
        <f t="shared" ref="L298:L299" si="17">SUM(J298/I298*100)</f>
        <v>17.353961090758624</v>
      </c>
    </row>
    <row r="299" spans="1:12" ht="15.75" x14ac:dyDescent="0.2">
      <c r="A299" s="50"/>
      <c r="B299" s="11" t="s">
        <v>151</v>
      </c>
      <c r="C299" s="62">
        <v>908</v>
      </c>
      <c r="D299" s="21" t="s">
        <v>10</v>
      </c>
      <c r="E299" s="21" t="s">
        <v>25</v>
      </c>
      <c r="F299" s="22"/>
      <c r="G299" s="94"/>
      <c r="H299" s="41">
        <v>2067.8341799999998</v>
      </c>
      <c r="I299" s="140">
        <v>9339.5</v>
      </c>
      <c r="J299" s="83">
        <v>2179.0491299999999</v>
      </c>
      <c r="K299" s="83">
        <f t="shared" si="16"/>
        <v>22.140737512714811</v>
      </c>
      <c r="L299" s="84">
        <f t="shared" si="17"/>
        <v>23.331539482841691</v>
      </c>
    </row>
    <row r="300" spans="1:12" ht="20.25" hidden="1" customHeight="1" x14ac:dyDescent="0.2">
      <c r="A300" s="15"/>
      <c r="B300" s="82" t="s">
        <v>194</v>
      </c>
      <c r="C300" s="22">
        <v>908</v>
      </c>
      <c r="D300" s="75" t="s">
        <v>10</v>
      </c>
      <c r="E300" s="161" t="s">
        <v>36</v>
      </c>
      <c r="F300" s="98">
        <v>6170000</v>
      </c>
      <c r="G300" s="40"/>
      <c r="H300" s="169">
        <v>0</v>
      </c>
      <c r="I300" s="169">
        <v>0</v>
      </c>
      <c r="J300" s="168">
        <v>0</v>
      </c>
      <c r="K300" s="83" t="e">
        <f t="shared" ref="K300" si="18">H300/I300*100</f>
        <v>#DIV/0!</v>
      </c>
      <c r="L300" s="84" t="e">
        <f t="shared" ref="L300" si="19">SUM(J300/I300*100)</f>
        <v>#DIV/0!</v>
      </c>
    </row>
    <row r="301" spans="1:12" ht="18.75" hidden="1" customHeight="1" x14ac:dyDescent="0.2">
      <c r="A301" s="15"/>
      <c r="B301" s="11" t="s">
        <v>152</v>
      </c>
      <c r="C301" s="22">
        <v>908</v>
      </c>
      <c r="D301" s="21" t="s">
        <v>10</v>
      </c>
      <c r="E301" s="21" t="s">
        <v>25</v>
      </c>
      <c r="F301" s="22">
        <v>6170030</v>
      </c>
      <c r="G301" s="40"/>
      <c r="H301" s="40"/>
      <c r="I301" s="41">
        <f>I302</f>
        <v>0</v>
      </c>
    </row>
    <row r="302" spans="1:12" ht="27" hidden="1" customHeight="1" x14ac:dyDescent="0.2">
      <c r="A302" s="15"/>
      <c r="B302" s="11" t="s">
        <v>20</v>
      </c>
      <c r="C302" s="22">
        <v>908</v>
      </c>
      <c r="D302" s="21" t="s">
        <v>10</v>
      </c>
      <c r="E302" s="21" t="s">
        <v>25</v>
      </c>
      <c r="F302" s="22">
        <v>6170030</v>
      </c>
      <c r="G302" s="40">
        <v>300</v>
      </c>
      <c r="H302" s="40"/>
      <c r="I302" s="41">
        <f>I303</f>
        <v>0</v>
      </c>
    </row>
    <row r="303" spans="1:12" ht="28.5" hidden="1" customHeight="1" x14ac:dyDescent="0.2">
      <c r="A303" s="15"/>
      <c r="B303" s="65" t="s">
        <v>55</v>
      </c>
      <c r="C303" s="22">
        <v>908</v>
      </c>
      <c r="D303" s="66" t="s">
        <v>10</v>
      </c>
      <c r="E303" s="66" t="s">
        <v>25</v>
      </c>
      <c r="F303" s="114">
        <v>6170030</v>
      </c>
      <c r="G303" s="40">
        <v>321</v>
      </c>
      <c r="H303" s="153"/>
      <c r="I303" s="67">
        <v>0</v>
      </c>
    </row>
    <row r="304" spans="1:12" ht="15.75" x14ac:dyDescent="0.2">
      <c r="A304" s="50"/>
      <c r="B304" s="11" t="s">
        <v>153</v>
      </c>
      <c r="C304" s="62">
        <v>908</v>
      </c>
      <c r="D304" s="21" t="s">
        <v>10</v>
      </c>
      <c r="E304" s="21" t="s">
        <v>37</v>
      </c>
      <c r="F304" s="22"/>
      <c r="G304" s="94"/>
      <c r="H304" s="41">
        <v>166.5</v>
      </c>
      <c r="I304" s="140">
        <v>6236.6674899999998</v>
      </c>
      <c r="J304" s="83">
        <v>3964.7530000000002</v>
      </c>
      <c r="K304" s="83">
        <f>H304/I304*100</f>
        <v>2.6696949976404789</v>
      </c>
      <c r="L304" s="84">
        <f>SUM(J304/I304*100)</f>
        <v>63.571659165045538</v>
      </c>
    </row>
    <row r="305" spans="1:12" ht="110.25" hidden="1" x14ac:dyDescent="0.2">
      <c r="A305" s="15"/>
      <c r="B305" s="74" t="s">
        <v>143</v>
      </c>
      <c r="C305" s="22">
        <v>908</v>
      </c>
      <c r="D305" s="75" t="s">
        <v>10</v>
      </c>
      <c r="E305" s="75" t="s">
        <v>37</v>
      </c>
      <c r="F305" s="98" t="s">
        <v>144</v>
      </c>
      <c r="G305" s="40"/>
      <c r="H305" s="154"/>
      <c r="I305" s="76">
        <f>I306</f>
        <v>405</v>
      </c>
    </row>
    <row r="306" spans="1:12" ht="18.75" hidden="1" customHeight="1" x14ac:dyDescent="0.2">
      <c r="A306" s="15"/>
      <c r="B306" s="11" t="s">
        <v>142</v>
      </c>
      <c r="C306" s="22">
        <v>908</v>
      </c>
      <c r="D306" s="21" t="s">
        <v>10</v>
      </c>
      <c r="E306" s="21" t="s">
        <v>37</v>
      </c>
      <c r="F306" s="22" t="s">
        <v>145</v>
      </c>
      <c r="G306" s="40"/>
      <c r="H306" s="40"/>
      <c r="I306" s="41">
        <f>I307</f>
        <v>405</v>
      </c>
    </row>
    <row r="307" spans="1:12" ht="110.25" hidden="1" x14ac:dyDescent="0.2">
      <c r="A307" s="15"/>
      <c r="B307" s="11" t="s">
        <v>146</v>
      </c>
      <c r="C307" s="22">
        <v>908</v>
      </c>
      <c r="D307" s="21" t="s">
        <v>10</v>
      </c>
      <c r="E307" s="21" t="s">
        <v>37</v>
      </c>
      <c r="F307" s="22" t="s">
        <v>147</v>
      </c>
      <c r="G307" s="40"/>
      <c r="H307" s="40"/>
      <c r="I307" s="41">
        <f>I308</f>
        <v>405</v>
      </c>
    </row>
    <row r="308" spans="1:12" ht="110.25" hidden="1" x14ac:dyDescent="0.2">
      <c r="A308" s="15"/>
      <c r="B308" s="23" t="s">
        <v>20</v>
      </c>
      <c r="C308" s="24">
        <v>908</v>
      </c>
      <c r="D308" s="25" t="s">
        <v>10</v>
      </c>
      <c r="E308" s="25" t="s">
        <v>37</v>
      </c>
      <c r="F308" s="24" t="s">
        <v>147</v>
      </c>
      <c r="G308" s="26">
        <v>300</v>
      </c>
      <c r="H308" s="26"/>
      <c r="I308" s="28">
        <f>I309</f>
        <v>405</v>
      </c>
    </row>
    <row r="309" spans="1:12" ht="110.25" hidden="1" x14ac:dyDescent="0.2">
      <c r="A309" s="15"/>
      <c r="B309" s="69" t="s">
        <v>154</v>
      </c>
      <c r="C309" s="24">
        <v>908</v>
      </c>
      <c r="D309" s="70" t="s">
        <v>10</v>
      </c>
      <c r="E309" s="70" t="s">
        <v>37</v>
      </c>
      <c r="F309" s="118" t="s">
        <v>147</v>
      </c>
      <c r="G309" s="26">
        <v>322</v>
      </c>
      <c r="H309" s="155"/>
      <c r="I309" s="68">
        <v>405</v>
      </c>
    </row>
    <row r="310" spans="1:12" ht="15.75" x14ac:dyDescent="0.2">
      <c r="A310" s="7" t="s">
        <v>0</v>
      </c>
      <c r="B310" s="11" t="s">
        <v>57</v>
      </c>
      <c r="C310" s="55">
        <v>905</v>
      </c>
      <c r="D310" s="22" t="s">
        <v>10</v>
      </c>
      <c r="E310" s="22" t="s">
        <v>9</v>
      </c>
      <c r="F310" s="22" t="s">
        <v>0</v>
      </c>
      <c r="G310" s="91" t="s">
        <v>0</v>
      </c>
      <c r="H310" s="41">
        <v>4015.42148</v>
      </c>
      <c r="I310" s="140">
        <v>43352.956310000001</v>
      </c>
      <c r="J310" s="83">
        <v>4052.12826</v>
      </c>
      <c r="K310" s="83">
        <f>H310/I310*100</f>
        <v>9.2621630028810369</v>
      </c>
      <c r="L310" s="84">
        <f>SUM(J310/I310*100)</f>
        <v>9.3468326151158383</v>
      </c>
    </row>
    <row r="311" spans="1:12" ht="31.5" hidden="1" x14ac:dyDescent="0.2">
      <c r="A311" s="3"/>
      <c r="B311" s="6" t="s">
        <v>172</v>
      </c>
      <c r="C311" s="36">
        <v>905</v>
      </c>
      <c r="D311" s="43">
        <v>10</v>
      </c>
      <c r="E311" s="43" t="s">
        <v>9</v>
      </c>
      <c r="F311" s="43">
        <v>6200000</v>
      </c>
      <c r="G311" s="31"/>
      <c r="H311" s="148"/>
      <c r="I311" s="44">
        <v>2262.1</v>
      </c>
    </row>
    <row r="312" spans="1:12" ht="15.75" hidden="1" x14ac:dyDescent="0.2">
      <c r="A312" s="3"/>
      <c r="B312" s="5" t="s">
        <v>173</v>
      </c>
      <c r="C312" s="36">
        <v>905</v>
      </c>
      <c r="D312" s="12">
        <v>10</v>
      </c>
      <c r="E312" s="12" t="s">
        <v>9</v>
      </c>
      <c r="F312" s="12">
        <v>6210000</v>
      </c>
      <c r="G312" s="31"/>
      <c r="H312" s="149"/>
      <c r="I312" s="32">
        <v>2262.1</v>
      </c>
    </row>
    <row r="313" spans="1:12" ht="31.5" hidden="1" x14ac:dyDescent="0.2">
      <c r="A313" s="3"/>
      <c r="B313" s="5" t="s">
        <v>50</v>
      </c>
      <c r="C313" s="36">
        <v>905</v>
      </c>
      <c r="D313" s="12">
        <v>10</v>
      </c>
      <c r="E313" s="12" t="s">
        <v>9</v>
      </c>
      <c r="F313" s="12">
        <v>6206000</v>
      </c>
      <c r="G313" s="31"/>
      <c r="H313" s="149"/>
      <c r="I313" s="32">
        <v>2262.1</v>
      </c>
    </row>
    <row r="314" spans="1:12" ht="63" hidden="1" x14ac:dyDescent="0.2">
      <c r="A314" s="3"/>
      <c r="B314" s="5" t="s">
        <v>174</v>
      </c>
      <c r="C314" s="36">
        <v>905</v>
      </c>
      <c r="D314" s="12">
        <v>10</v>
      </c>
      <c r="E314" s="12" t="s">
        <v>9</v>
      </c>
      <c r="F314" s="12">
        <v>6206008</v>
      </c>
      <c r="G314" s="31"/>
      <c r="H314" s="149"/>
      <c r="I314" s="32">
        <v>2262.1</v>
      </c>
    </row>
    <row r="315" spans="1:12" ht="15.75" hidden="1" x14ac:dyDescent="0.2">
      <c r="A315" s="3"/>
      <c r="B315" s="5" t="s">
        <v>20</v>
      </c>
      <c r="C315" s="36">
        <v>905</v>
      </c>
      <c r="D315" s="12" t="s">
        <v>10</v>
      </c>
      <c r="E315" s="12" t="s">
        <v>9</v>
      </c>
      <c r="F315" s="12">
        <v>6206008</v>
      </c>
      <c r="G315" s="31">
        <v>300</v>
      </c>
      <c r="H315" s="149"/>
      <c r="I315" s="32">
        <v>2262.1</v>
      </c>
    </row>
    <row r="316" spans="1:12" ht="31.5" hidden="1" x14ac:dyDescent="0.2">
      <c r="A316" s="3"/>
      <c r="B316" s="5" t="s">
        <v>55</v>
      </c>
      <c r="C316" s="36">
        <v>905</v>
      </c>
      <c r="D316" s="12" t="s">
        <v>10</v>
      </c>
      <c r="E316" s="12" t="s">
        <v>9</v>
      </c>
      <c r="F316" s="12">
        <v>6206008</v>
      </c>
      <c r="G316" s="31">
        <v>313</v>
      </c>
      <c r="H316" s="149"/>
      <c r="I316" s="32">
        <v>2262.1</v>
      </c>
    </row>
    <row r="317" spans="1:12" ht="31.5" hidden="1" x14ac:dyDescent="0.2">
      <c r="A317" s="3" t="s">
        <v>0</v>
      </c>
      <c r="B317" s="5" t="s">
        <v>50</v>
      </c>
      <c r="C317" s="36">
        <v>905</v>
      </c>
      <c r="D317" s="12" t="s">
        <v>10</v>
      </c>
      <c r="E317" s="12" t="s">
        <v>9</v>
      </c>
      <c r="F317" s="12">
        <v>6106000</v>
      </c>
      <c r="G317" s="31" t="s">
        <v>0</v>
      </c>
      <c r="H317" s="149"/>
      <c r="I317" s="32">
        <v>6332.2</v>
      </c>
    </row>
    <row r="318" spans="1:12" ht="19.5" hidden="1" customHeight="1" x14ac:dyDescent="0.2">
      <c r="A318" s="33" t="s">
        <v>0</v>
      </c>
      <c r="B318" s="5" t="s">
        <v>124</v>
      </c>
      <c r="C318" s="36">
        <v>905</v>
      </c>
      <c r="D318" s="12" t="s">
        <v>10</v>
      </c>
      <c r="E318" s="12" t="s">
        <v>9</v>
      </c>
      <c r="F318" s="12">
        <v>6106012</v>
      </c>
      <c r="G318" s="31" t="s">
        <v>0</v>
      </c>
      <c r="H318" s="149"/>
      <c r="I318" s="32">
        <v>914</v>
      </c>
    </row>
    <row r="319" spans="1:12" ht="31.5" hidden="1" x14ac:dyDescent="0.2">
      <c r="A319" s="3" t="s">
        <v>0</v>
      </c>
      <c r="B319" s="5" t="s">
        <v>11</v>
      </c>
      <c r="C319" s="36">
        <v>905</v>
      </c>
      <c r="D319" s="12" t="s">
        <v>10</v>
      </c>
      <c r="E319" s="12" t="s">
        <v>9</v>
      </c>
      <c r="F319" s="12">
        <v>6106012</v>
      </c>
      <c r="G319" s="31">
        <v>200</v>
      </c>
      <c r="H319" s="149"/>
      <c r="I319" s="32">
        <v>914</v>
      </c>
    </row>
    <row r="320" spans="1:12" ht="31.5" hidden="1" x14ac:dyDescent="0.2">
      <c r="A320" s="3" t="s">
        <v>0</v>
      </c>
      <c r="B320" s="5" t="s">
        <v>13</v>
      </c>
      <c r="C320" s="36">
        <v>905</v>
      </c>
      <c r="D320" s="12" t="s">
        <v>10</v>
      </c>
      <c r="E320" s="12" t="s">
        <v>9</v>
      </c>
      <c r="F320" s="12">
        <v>6106012</v>
      </c>
      <c r="G320" s="31">
        <v>244</v>
      </c>
      <c r="H320" s="149"/>
      <c r="I320" s="32">
        <v>914</v>
      </c>
    </row>
    <row r="321" spans="1:12" ht="47.25" hidden="1" x14ac:dyDescent="0.2">
      <c r="A321" s="33" t="s">
        <v>0</v>
      </c>
      <c r="B321" s="5" t="s">
        <v>125</v>
      </c>
      <c r="C321" s="36">
        <v>905</v>
      </c>
      <c r="D321" s="12" t="s">
        <v>10</v>
      </c>
      <c r="E321" s="12" t="s">
        <v>9</v>
      </c>
      <c r="F321" s="12">
        <v>6106013</v>
      </c>
      <c r="G321" s="31" t="s">
        <v>0</v>
      </c>
      <c r="H321" s="149"/>
      <c r="I321" s="32">
        <v>5382</v>
      </c>
    </row>
    <row r="322" spans="1:12" ht="15.75" hidden="1" x14ac:dyDescent="0.2">
      <c r="A322" s="3" t="s">
        <v>0</v>
      </c>
      <c r="B322" s="5" t="s">
        <v>20</v>
      </c>
      <c r="C322" s="36">
        <v>905</v>
      </c>
      <c r="D322" s="12" t="s">
        <v>10</v>
      </c>
      <c r="E322" s="12" t="s">
        <v>9</v>
      </c>
      <c r="F322" s="12">
        <v>6106013</v>
      </c>
      <c r="G322" s="31">
        <v>300</v>
      </c>
      <c r="H322" s="149"/>
      <c r="I322" s="32">
        <v>5382</v>
      </c>
    </row>
    <row r="323" spans="1:12" ht="31.5" hidden="1" x14ac:dyDescent="0.2">
      <c r="A323" s="3" t="s">
        <v>0</v>
      </c>
      <c r="B323" s="5" t="s">
        <v>55</v>
      </c>
      <c r="C323" s="36">
        <v>905</v>
      </c>
      <c r="D323" s="12" t="s">
        <v>10</v>
      </c>
      <c r="E323" s="12" t="s">
        <v>9</v>
      </c>
      <c r="F323" s="12">
        <v>6106013</v>
      </c>
      <c r="G323" s="31">
        <v>313</v>
      </c>
      <c r="H323" s="149"/>
      <c r="I323" s="32">
        <v>5382</v>
      </c>
    </row>
    <row r="324" spans="1:12" ht="47.25" hidden="1" x14ac:dyDescent="0.2">
      <c r="A324" s="3" t="s">
        <v>0</v>
      </c>
      <c r="B324" s="5" t="s">
        <v>126</v>
      </c>
      <c r="C324" s="36">
        <v>905</v>
      </c>
      <c r="D324" s="12" t="s">
        <v>10</v>
      </c>
      <c r="E324" s="12" t="s">
        <v>9</v>
      </c>
      <c r="F324" s="12">
        <v>6106014</v>
      </c>
      <c r="G324" s="31" t="s">
        <v>0</v>
      </c>
      <c r="H324" s="149"/>
      <c r="I324" s="32">
        <v>16.2</v>
      </c>
    </row>
    <row r="325" spans="1:12" ht="15.75" hidden="1" x14ac:dyDescent="0.2">
      <c r="A325" s="3" t="s">
        <v>0</v>
      </c>
      <c r="B325" s="5" t="s">
        <v>20</v>
      </c>
      <c r="C325" s="36">
        <v>905</v>
      </c>
      <c r="D325" s="12" t="s">
        <v>10</v>
      </c>
      <c r="E325" s="12" t="s">
        <v>9</v>
      </c>
      <c r="F325" s="12">
        <v>6106014</v>
      </c>
      <c r="G325" s="31">
        <v>300</v>
      </c>
      <c r="H325" s="149"/>
      <c r="I325" s="32">
        <v>16.2</v>
      </c>
    </row>
    <row r="326" spans="1:12" ht="31.5" hidden="1" x14ac:dyDescent="0.2">
      <c r="A326" s="3" t="s">
        <v>0</v>
      </c>
      <c r="B326" s="5" t="s">
        <v>55</v>
      </c>
      <c r="C326" s="36">
        <v>905</v>
      </c>
      <c r="D326" s="12" t="s">
        <v>10</v>
      </c>
      <c r="E326" s="12" t="s">
        <v>9</v>
      </c>
      <c r="F326" s="12">
        <v>6106014</v>
      </c>
      <c r="G326" s="31">
        <v>313</v>
      </c>
      <c r="H326" s="149"/>
      <c r="I326" s="32">
        <v>16.2</v>
      </c>
    </row>
    <row r="327" spans="1:12" ht="63" hidden="1" x14ac:dyDescent="0.2">
      <c r="A327" s="3"/>
      <c r="B327" s="5" t="s">
        <v>175</v>
      </c>
      <c r="C327" s="36">
        <v>905</v>
      </c>
      <c r="D327" s="12" t="s">
        <v>10</v>
      </c>
      <c r="E327" s="12" t="s">
        <v>9</v>
      </c>
      <c r="F327" s="12">
        <v>6106015</v>
      </c>
      <c r="G327" s="31"/>
      <c r="H327" s="149"/>
      <c r="I327" s="32">
        <v>20</v>
      </c>
    </row>
    <row r="328" spans="1:12" ht="15.75" hidden="1" x14ac:dyDescent="0.2">
      <c r="A328" s="3"/>
      <c r="B328" s="5" t="s">
        <v>20</v>
      </c>
      <c r="C328" s="36">
        <v>905</v>
      </c>
      <c r="D328" s="12" t="s">
        <v>10</v>
      </c>
      <c r="E328" s="12" t="s">
        <v>9</v>
      </c>
      <c r="F328" s="12">
        <v>6106015</v>
      </c>
      <c r="G328" s="31">
        <v>300</v>
      </c>
      <c r="H328" s="149"/>
      <c r="I328" s="32">
        <v>20</v>
      </c>
    </row>
    <row r="329" spans="1:12" ht="31.5" hidden="1" x14ac:dyDescent="0.2">
      <c r="A329" s="3"/>
      <c r="B329" s="8" t="s">
        <v>55</v>
      </c>
      <c r="C329" s="36">
        <v>905</v>
      </c>
      <c r="D329" s="37" t="s">
        <v>10</v>
      </c>
      <c r="E329" s="37" t="s">
        <v>9</v>
      </c>
      <c r="F329" s="37">
        <v>6106015</v>
      </c>
      <c r="G329" s="31">
        <v>313</v>
      </c>
      <c r="H329" s="150"/>
      <c r="I329" s="39">
        <v>20</v>
      </c>
    </row>
    <row r="330" spans="1:12" ht="15.75" x14ac:dyDescent="0.2">
      <c r="A330" s="50"/>
      <c r="B330" s="11" t="s">
        <v>155</v>
      </c>
      <c r="C330" s="62">
        <v>908</v>
      </c>
      <c r="D330" s="21" t="s">
        <v>10</v>
      </c>
      <c r="E330" s="21" t="s">
        <v>38</v>
      </c>
      <c r="F330" s="22"/>
      <c r="G330" s="94"/>
      <c r="H330" s="41">
        <v>130.19426000000001</v>
      </c>
      <c r="I330" s="143">
        <v>651.20000000000005</v>
      </c>
      <c r="J330" s="83">
        <v>143.61582000000001</v>
      </c>
      <c r="K330" s="83">
        <f>H330/I330*100</f>
        <v>19.992976044226047</v>
      </c>
      <c r="L330" s="84">
        <f>SUM(J330/I330*100)</f>
        <v>22.054026412776416</v>
      </c>
    </row>
    <row r="331" spans="1:12" ht="31.5" hidden="1" x14ac:dyDescent="0.2">
      <c r="A331" s="15"/>
      <c r="B331" s="27" t="s">
        <v>122</v>
      </c>
      <c r="C331" s="22">
        <v>908</v>
      </c>
      <c r="D331" s="75" t="s">
        <v>10</v>
      </c>
      <c r="E331" s="75" t="s">
        <v>38</v>
      </c>
      <c r="F331" s="98">
        <v>6106100</v>
      </c>
      <c r="G331" s="40"/>
      <c r="H331" s="154"/>
      <c r="I331" s="76">
        <v>329</v>
      </c>
    </row>
    <row r="332" spans="1:12" ht="17.25" hidden="1" customHeight="1" x14ac:dyDescent="0.2">
      <c r="A332" s="15"/>
      <c r="B332" s="5" t="s">
        <v>156</v>
      </c>
      <c r="C332" s="22">
        <v>908</v>
      </c>
      <c r="D332" s="21" t="s">
        <v>10</v>
      </c>
      <c r="E332" s="21" t="s">
        <v>38</v>
      </c>
      <c r="F332" s="22">
        <v>6106104</v>
      </c>
      <c r="G332" s="40"/>
      <c r="H332" s="40"/>
      <c r="I332" s="41">
        <v>329</v>
      </c>
    </row>
    <row r="333" spans="1:12" ht="63" hidden="1" x14ac:dyDescent="0.2">
      <c r="A333" s="15"/>
      <c r="B333" s="5" t="s">
        <v>26</v>
      </c>
      <c r="C333" s="22">
        <v>908</v>
      </c>
      <c r="D333" s="21" t="s">
        <v>10</v>
      </c>
      <c r="E333" s="21" t="s">
        <v>38</v>
      </c>
      <c r="F333" s="22">
        <v>6106104</v>
      </c>
      <c r="G333" s="40">
        <v>100</v>
      </c>
      <c r="H333" s="40"/>
      <c r="I333" s="41">
        <v>329</v>
      </c>
    </row>
    <row r="334" spans="1:12" ht="31.5" hidden="1" x14ac:dyDescent="0.2">
      <c r="A334" s="15"/>
      <c r="B334" s="8" t="s">
        <v>42</v>
      </c>
      <c r="C334" s="22">
        <v>908</v>
      </c>
      <c r="D334" s="66" t="s">
        <v>10</v>
      </c>
      <c r="E334" s="66" t="s">
        <v>38</v>
      </c>
      <c r="F334" s="114">
        <v>6106104</v>
      </c>
      <c r="G334" s="40">
        <v>121</v>
      </c>
      <c r="H334" s="153"/>
      <c r="I334" s="67">
        <v>329</v>
      </c>
    </row>
    <row r="335" spans="1:12" ht="15.75" x14ac:dyDescent="0.2">
      <c r="A335" s="52"/>
      <c r="B335" s="133" t="s">
        <v>157</v>
      </c>
      <c r="C335" s="61">
        <v>908</v>
      </c>
      <c r="D335" s="134" t="s">
        <v>65</v>
      </c>
      <c r="E335" s="134"/>
      <c r="F335" s="126"/>
      <c r="G335" s="93"/>
      <c r="H335" s="135">
        <f>H336+H337</f>
        <v>237.6</v>
      </c>
      <c r="I335" s="135">
        <f t="shared" ref="I335:J335" si="20">I336+I337</f>
        <v>874</v>
      </c>
      <c r="J335" s="135">
        <f t="shared" si="20"/>
        <v>10.5</v>
      </c>
      <c r="K335" s="129">
        <f t="shared" ref="K335:K336" si="21">H335/I335*100</f>
        <v>27.185354691075514</v>
      </c>
      <c r="L335" s="130">
        <f t="shared" ref="L335:L336" si="22">SUM(J335/I335*100)</f>
        <v>1.2013729977116705</v>
      </c>
    </row>
    <row r="336" spans="1:12" ht="15.75" x14ac:dyDescent="0.2">
      <c r="A336" s="50"/>
      <c r="B336" s="11" t="s">
        <v>158</v>
      </c>
      <c r="C336" s="62">
        <v>908</v>
      </c>
      <c r="D336" s="21" t="s">
        <v>65</v>
      </c>
      <c r="E336" s="21" t="s">
        <v>25</v>
      </c>
      <c r="F336" s="22"/>
      <c r="G336" s="94"/>
      <c r="H336" s="41">
        <v>237.6</v>
      </c>
      <c r="I336" s="143">
        <v>874</v>
      </c>
      <c r="J336" s="83">
        <v>10.5</v>
      </c>
      <c r="K336" s="83">
        <f t="shared" si="21"/>
        <v>27.185354691075514</v>
      </c>
      <c r="L336" s="84">
        <f t="shared" si="22"/>
        <v>1.2013729977116705</v>
      </c>
    </row>
    <row r="337" spans="1:12" ht="17.25" hidden="1" customHeight="1" x14ac:dyDescent="0.2">
      <c r="A337" s="15"/>
      <c r="B337" s="160" t="s">
        <v>186</v>
      </c>
      <c r="C337" s="22">
        <v>908</v>
      </c>
      <c r="D337" s="75" t="s">
        <v>65</v>
      </c>
      <c r="E337" s="161" t="s">
        <v>36</v>
      </c>
      <c r="F337" s="98" t="s">
        <v>159</v>
      </c>
      <c r="G337" s="40"/>
      <c r="H337" s="166">
        <v>0</v>
      </c>
      <c r="I337" s="167"/>
      <c r="J337" s="84"/>
      <c r="K337" s="165" t="e">
        <f t="shared" ref="K337" si="23">H337/I337*100</f>
        <v>#DIV/0!</v>
      </c>
      <c r="L337" s="165" t="e">
        <f t="shared" ref="L337" si="24">SUM(J337/I337*100)</f>
        <v>#DIV/0!</v>
      </c>
    </row>
    <row r="338" spans="1:12" ht="18" customHeight="1" x14ac:dyDescent="0.2">
      <c r="A338" s="52"/>
      <c r="B338" s="133" t="s">
        <v>160</v>
      </c>
      <c r="C338" s="61">
        <v>908</v>
      </c>
      <c r="D338" s="134" t="s">
        <v>60</v>
      </c>
      <c r="E338" s="134"/>
      <c r="F338" s="126"/>
      <c r="G338" s="93"/>
      <c r="H338" s="135">
        <f>H339</f>
        <v>789</v>
      </c>
      <c r="I338" s="135">
        <f>I339</f>
        <v>4500</v>
      </c>
      <c r="J338" s="135">
        <f>J339</f>
        <v>792</v>
      </c>
      <c r="K338" s="129">
        <f t="shared" ref="K338:K339" si="25">H338/I338*100</f>
        <v>17.533333333333335</v>
      </c>
      <c r="L338" s="130">
        <f t="shared" ref="L338:L339" si="26">SUM(J338/I338*100)</f>
        <v>17.599999999999998</v>
      </c>
    </row>
    <row r="339" spans="1:12" ht="15.75" x14ac:dyDescent="0.2">
      <c r="A339" s="50"/>
      <c r="B339" s="11" t="s">
        <v>161</v>
      </c>
      <c r="C339" s="62">
        <v>908</v>
      </c>
      <c r="D339" s="21" t="s">
        <v>60</v>
      </c>
      <c r="E339" s="21" t="s">
        <v>36</v>
      </c>
      <c r="F339" s="22"/>
      <c r="G339" s="94"/>
      <c r="H339" s="41">
        <v>789</v>
      </c>
      <c r="I339" s="143">
        <v>4500</v>
      </c>
      <c r="J339" s="83">
        <v>792</v>
      </c>
      <c r="K339" s="83">
        <f t="shared" si="25"/>
        <v>17.533333333333335</v>
      </c>
      <c r="L339" s="84">
        <f t="shared" si="26"/>
        <v>17.599999999999998</v>
      </c>
    </row>
    <row r="340" spans="1:12" ht="31.5" hidden="1" x14ac:dyDescent="0.2">
      <c r="A340" s="15"/>
      <c r="B340" s="74" t="s">
        <v>99</v>
      </c>
      <c r="C340" s="22">
        <v>908</v>
      </c>
      <c r="D340" s="75" t="s">
        <v>60</v>
      </c>
      <c r="E340" s="75" t="s">
        <v>36</v>
      </c>
      <c r="F340" s="98">
        <v>6170000</v>
      </c>
      <c r="G340" s="40"/>
      <c r="H340" s="154"/>
      <c r="I340" s="76">
        <f>I341</f>
        <v>1552.7</v>
      </c>
    </row>
    <row r="341" spans="1:12" ht="31.5" hidden="1" x14ac:dyDescent="0.2">
      <c r="A341" s="15"/>
      <c r="B341" s="11" t="s">
        <v>162</v>
      </c>
      <c r="C341" s="22">
        <v>908</v>
      </c>
      <c r="D341" s="21" t="s">
        <v>60</v>
      </c>
      <c r="E341" s="21" t="s">
        <v>36</v>
      </c>
      <c r="F341" s="22">
        <v>6170060</v>
      </c>
      <c r="G341" s="40"/>
      <c r="H341" s="40"/>
      <c r="I341" s="41">
        <f>I342</f>
        <v>1552.7</v>
      </c>
    </row>
    <row r="342" spans="1:12" ht="18.75" hidden="1" customHeight="1" x14ac:dyDescent="0.2">
      <c r="A342" s="15"/>
      <c r="B342" s="11" t="s">
        <v>30</v>
      </c>
      <c r="C342" s="22">
        <v>908</v>
      </c>
      <c r="D342" s="21" t="s">
        <v>60</v>
      </c>
      <c r="E342" s="21" t="s">
        <v>36</v>
      </c>
      <c r="F342" s="22">
        <v>6170060</v>
      </c>
      <c r="G342" s="40">
        <v>800</v>
      </c>
      <c r="H342" s="40"/>
      <c r="I342" s="41">
        <f>I343</f>
        <v>1552.7</v>
      </c>
    </row>
    <row r="343" spans="1:12" ht="31.5" hidden="1" x14ac:dyDescent="0.2">
      <c r="A343" s="15"/>
      <c r="B343" s="65" t="s">
        <v>163</v>
      </c>
      <c r="C343" s="22">
        <v>908</v>
      </c>
      <c r="D343" s="66" t="s">
        <v>60</v>
      </c>
      <c r="E343" s="66" t="s">
        <v>36</v>
      </c>
      <c r="F343" s="114">
        <v>6170060</v>
      </c>
      <c r="G343" s="40">
        <v>810</v>
      </c>
      <c r="H343" s="153"/>
      <c r="I343" s="67">
        <v>1552.7</v>
      </c>
    </row>
    <row r="344" spans="1:12" ht="31.5" hidden="1" x14ac:dyDescent="0.2">
      <c r="A344" s="33" t="s">
        <v>0</v>
      </c>
      <c r="B344" s="77" t="s">
        <v>97</v>
      </c>
      <c r="C344" s="36">
        <v>903</v>
      </c>
      <c r="D344" s="43" t="s">
        <v>67</v>
      </c>
      <c r="E344" s="43" t="s">
        <v>25</v>
      </c>
      <c r="F344" s="43">
        <v>6500000</v>
      </c>
      <c r="G344" s="31" t="s">
        <v>0</v>
      </c>
      <c r="H344" s="148"/>
      <c r="I344" s="44">
        <f>I345</f>
        <v>1018</v>
      </c>
    </row>
    <row r="345" spans="1:12" ht="31.5" hidden="1" x14ac:dyDescent="0.2">
      <c r="A345" s="7" t="s">
        <v>0</v>
      </c>
      <c r="B345" s="9" t="s">
        <v>100</v>
      </c>
      <c r="C345" s="36">
        <v>903</v>
      </c>
      <c r="D345" s="12" t="s">
        <v>67</v>
      </c>
      <c r="E345" s="12" t="s">
        <v>25</v>
      </c>
      <c r="F345" s="12">
        <v>6540000</v>
      </c>
      <c r="G345" s="31" t="s">
        <v>0</v>
      </c>
      <c r="H345" s="149"/>
      <c r="I345" s="32">
        <f>I346</f>
        <v>1018</v>
      </c>
    </row>
    <row r="346" spans="1:12" ht="15.75" hidden="1" x14ac:dyDescent="0.2">
      <c r="A346" s="33" t="s">
        <v>0</v>
      </c>
      <c r="B346" s="6" t="s">
        <v>101</v>
      </c>
      <c r="C346" s="12">
        <v>903</v>
      </c>
      <c r="D346" s="12" t="s">
        <v>67</v>
      </c>
      <c r="E346" s="12" t="s">
        <v>25</v>
      </c>
      <c r="F346" s="12">
        <v>6540100</v>
      </c>
      <c r="G346" s="31" t="s">
        <v>0</v>
      </c>
      <c r="H346" s="149"/>
      <c r="I346" s="32">
        <f>I347</f>
        <v>1018</v>
      </c>
    </row>
    <row r="347" spans="1:12" ht="15.75" hidden="1" x14ac:dyDescent="0.2">
      <c r="A347" s="33" t="s">
        <v>0</v>
      </c>
      <c r="B347" s="5" t="s">
        <v>68</v>
      </c>
      <c r="C347" s="12">
        <v>903</v>
      </c>
      <c r="D347" s="12" t="s">
        <v>67</v>
      </c>
      <c r="E347" s="12" t="s">
        <v>25</v>
      </c>
      <c r="F347" s="12">
        <v>6540100</v>
      </c>
      <c r="G347" s="31" t="s">
        <v>69</v>
      </c>
      <c r="H347" s="149"/>
      <c r="I347" s="32">
        <f>I348</f>
        <v>1018</v>
      </c>
    </row>
    <row r="348" spans="1:12" ht="15.75" hidden="1" x14ac:dyDescent="0.2">
      <c r="A348" s="33" t="s">
        <v>0</v>
      </c>
      <c r="B348" s="8" t="s">
        <v>102</v>
      </c>
      <c r="C348" s="12">
        <v>903</v>
      </c>
      <c r="D348" s="37" t="s">
        <v>67</v>
      </c>
      <c r="E348" s="37" t="s">
        <v>25</v>
      </c>
      <c r="F348" s="37">
        <v>6540100</v>
      </c>
      <c r="G348" s="31" t="s">
        <v>70</v>
      </c>
      <c r="H348" s="150"/>
      <c r="I348" s="39">
        <v>1018</v>
      </c>
    </row>
    <row r="349" spans="1:12" ht="15.75" x14ac:dyDescent="0.2">
      <c r="A349" s="54" t="s">
        <v>0</v>
      </c>
      <c r="B349" s="144" t="s">
        <v>39</v>
      </c>
      <c r="C349" s="64">
        <v>903</v>
      </c>
      <c r="D349" s="145" t="s">
        <v>71</v>
      </c>
      <c r="E349" s="145" t="s">
        <v>0</v>
      </c>
      <c r="F349" s="145" t="s">
        <v>0</v>
      </c>
      <c r="G349" s="96" t="s">
        <v>0</v>
      </c>
      <c r="H349" s="141">
        <f>H350+H356+H357</f>
        <v>1743.345</v>
      </c>
      <c r="I349" s="141">
        <f t="shared" ref="I349:J349" si="27">I350+I356+I357</f>
        <v>6951.4</v>
      </c>
      <c r="J349" s="141">
        <f t="shared" si="27"/>
        <v>1737.954</v>
      </c>
      <c r="K349" s="129">
        <f t="shared" ref="K349:K350" si="28">H349/I349*100</f>
        <v>25.079048824697185</v>
      </c>
      <c r="L349" s="130">
        <f t="shared" ref="L349:L350" si="29">SUM(J349/I349*100)</f>
        <v>25.001496101504735</v>
      </c>
    </row>
    <row r="350" spans="1:12" ht="35.25" customHeight="1" x14ac:dyDescent="0.2">
      <c r="A350" s="7" t="s">
        <v>0</v>
      </c>
      <c r="B350" s="23" t="s">
        <v>72</v>
      </c>
      <c r="C350" s="58">
        <v>903</v>
      </c>
      <c r="D350" s="24" t="s">
        <v>71</v>
      </c>
      <c r="E350" s="24" t="s">
        <v>25</v>
      </c>
      <c r="F350" s="24" t="s">
        <v>0</v>
      </c>
      <c r="G350" s="97" t="s">
        <v>0</v>
      </c>
      <c r="H350" s="28">
        <v>1743.345</v>
      </c>
      <c r="I350" s="28">
        <v>6951.4</v>
      </c>
      <c r="J350" s="83">
        <v>1737.954</v>
      </c>
      <c r="K350" s="83">
        <f t="shared" si="28"/>
        <v>25.079048824697185</v>
      </c>
      <c r="L350" s="84">
        <f t="shared" si="29"/>
        <v>25.001496101504735</v>
      </c>
    </row>
    <row r="351" spans="1:12" ht="31.5" hidden="1" x14ac:dyDescent="0.2">
      <c r="A351" s="33" t="s">
        <v>0</v>
      </c>
      <c r="B351" s="78" t="s">
        <v>50</v>
      </c>
      <c r="C351" s="16">
        <v>903</v>
      </c>
      <c r="D351" s="79" t="s">
        <v>71</v>
      </c>
      <c r="E351" s="79" t="s">
        <v>25</v>
      </c>
      <c r="F351" s="79">
        <v>6106001</v>
      </c>
      <c r="G351" s="30" t="s">
        <v>0</v>
      </c>
      <c r="H351" s="156"/>
      <c r="I351" s="80">
        <f>I352</f>
        <v>2315</v>
      </c>
    </row>
    <row r="352" spans="1:12" ht="31.5" hidden="1" x14ac:dyDescent="0.2">
      <c r="A352" s="3" t="s">
        <v>0</v>
      </c>
      <c r="B352" s="29" t="s">
        <v>168</v>
      </c>
      <c r="C352" s="16">
        <v>903</v>
      </c>
      <c r="D352" s="16" t="s">
        <v>71</v>
      </c>
      <c r="E352" s="16" t="s">
        <v>25</v>
      </c>
      <c r="F352" s="16">
        <v>6106001</v>
      </c>
      <c r="G352" s="30" t="s">
        <v>0</v>
      </c>
      <c r="H352" s="151"/>
      <c r="I352" s="18">
        <f>I353</f>
        <v>2315</v>
      </c>
    </row>
    <row r="353" spans="1:12" ht="15.75" hidden="1" x14ac:dyDescent="0.2">
      <c r="A353" s="3" t="s">
        <v>0</v>
      </c>
      <c r="B353" s="29" t="s">
        <v>39</v>
      </c>
      <c r="C353" s="16">
        <v>903</v>
      </c>
      <c r="D353" s="16" t="s">
        <v>71</v>
      </c>
      <c r="E353" s="16" t="s">
        <v>25</v>
      </c>
      <c r="F353" s="16">
        <v>6106001</v>
      </c>
      <c r="G353" s="30" t="s">
        <v>40</v>
      </c>
      <c r="H353" s="151"/>
      <c r="I353" s="18">
        <f>I354</f>
        <v>2315</v>
      </c>
    </row>
    <row r="354" spans="1:12" ht="15.75" hidden="1" x14ac:dyDescent="0.2">
      <c r="A354" s="33" t="s">
        <v>0</v>
      </c>
      <c r="B354" s="85" t="s">
        <v>73</v>
      </c>
      <c r="C354" s="16">
        <v>903</v>
      </c>
      <c r="D354" s="86" t="s">
        <v>71</v>
      </c>
      <c r="E354" s="86" t="s">
        <v>25</v>
      </c>
      <c r="F354" s="16">
        <v>6106001</v>
      </c>
      <c r="G354" s="30" t="s">
        <v>74</v>
      </c>
      <c r="H354" s="157"/>
      <c r="I354" s="87">
        <v>2315</v>
      </c>
    </row>
    <row r="355" spans="1:12" ht="15.75" hidden="1" x14ac:dyDescent="0.2">
      <c r="B355" s="119" t="s">
        <v>39</v>
      </c>
      <c r="D355" s="120">
        <v>14</v>
      </c>
      <c r="E355" s="81" t="s">
        <v>37</v>
      </c>
      <c r="I355" s="121">
        <v>0</v>
      </c>
      <c r="J355" s="121">
        <v>0</v>
      </c>
      <c r="K355" s="121">
        <f>J355-I355</f>
        <v>0</v>
      </c>
      <c r="L355" s="121">
        <v>0</v>
      </c>
    </row>
    <row r="356" spans="1:12" ht="21" hidden="1" customHeight="1" x14ac:dyDescent="0.2">
      <c r="B356" s="82" t="s">
        <v>189</v>
      </c>
      <c r="D356" s="139">
        <v>14</v>
      </c>
      <c r="E356" s="132" t="s">
        <v>36</v>
      </c>
      <c r="F356" s="159"/>
      <c r="G356" s="159"/>
      <c r="H356" s="162"/>
      <c r="I356" s="28"/>
      <c r="J356" s="84"/>
      <c r="K356" s="83" t="e">
        <f t="shared" ref="K356" si="30">H356/I356*100</f>
        <v>#DIV/0!</v>
      </c>
      <c r="L356" s="84" t="e">
        <f t="shared" ref="L356" si="31">SUM(J356/I356*100)</f>
        <v>#DIV/0!</v>
      </c>
    </row>
    <row r="357" spans="1:12" ht="15.75" hidden="1" x14ac:dyDescent="0.2">
      <c r="B357" s="82" t="s">
        <v>190</v>
      </c>
      <c r="D357" s="139">
        <v>14</v>
      </c>
      <c r="E357" s="132" t="s">
        <v>37</v>
      </c>
      <c r="H357" s="164"/>
      <c r="I357" s="28"/>
      <c r="J357" s="84"/>
      <c r="K357" s="83" t="e">
        <f t="shared" ref="K357" si="32">H357/I357*100</f>
        <v>#DIV/0!</v>
      </c>
      <c r="L357" s="84" t="e">
        <f t="shared" ref="L357" si="33">SUM(J357/I357*100)</f>
        <v>#DIV/0!</v>
      </c>
    </row>
  </sheetData>
  <autoFilter ref="A7:I354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2024-04-15T13:20:39Z</dcterms:modified>
</cp:coreProperties>
</file>