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лист1!$A$7:$H$473</definedName>
    <definedName name="_xlnm.Print_Area" localSheetId="0">лист1!$B$1:$K$476</definedName>
  </definedNames>
  <calcPr calcId="145621"/>
</workbook>
</file>

<file path=xl/calcChain.xml><?xml version="1.0" encoding="utf-8"?>
<calcChain xmlns="http://schemas.openxmlformats.org/spreadsheetml/2006/main">
  <c r="I421" i="2" l="1"/>
  <c r="H421" i="2"/>
  <c r="J423" i="2"/>
  <c r="K423" i="2"/>
  <c r="I9" i="2" l="1"/>
  <c r="I461" i="2" l="1"/>
  <c r="I472" i="2" l="1"/>
  <c r="H472" i="2"/>
  <c r="J475" i="2"/>
  <c r="K475" i="2"/>
  <c r="J257" i="2"/>
  <c r="K474" i="2" l="1"/>
  <c r="J474" i="2"/>
  <c r="K472" i="2" l="1"/>
  <c r="K460" i="2"/>
  <c r="J460" i="2"/>
  <c r="I458" i="2"/>
  <c r="H458" i="2"/>
  <c r="K458" i="2" l="1"/>
  <c r="I217" i="2"/>
  <c r="H217" i="2"/>
  <c r="K226" i="2"/>
  <c r="J226" i="2"/>
  <c r="K219" i="2"/>
  <c r="J219" i="2"/>
  <c r="I227" i="2" l="1"/>
  <c r="H227" i="2"/>
  <c r="K311" i="2"/>
  <c r="J311" i="2"/>
  <c r="H9" i="2"/>
  <c r="J88" i="2"/>
  <c r="J87" i="2" l="1"/>
  <c r="I361" i="2" l="1"/>
  <c r="I188" i="2"/>
  <c r="I170" i="2"/>
  <c r="I163" i="2"/>
  <c r="K473" i="2"/>
  <c r="K462" i="2"/>
  <c r="K459" i="2"/>
  <c r="K453" i="2"/>
  <c r="K433" i="2"/>
  <c r="K427" i="2"/>
  <c r="K422" i="2"/>
  <c r="K403" i="2"/>
  <c r="K362" i="2"/>
  <c r="K317" i="2"/>
  <c r="K312" i="2"/>
  <c r="K257" i="2"/>
  <c r="K228" i="2"/>
  <c r="K199" i="2"/>
  <c r="K198" i="2"/>
  <c r="K197" i="2"/>
  <c r="K189" i="2"/>
  <c r="K171" i="2"/>
  <c r="K94" i="2"/>
  <c r="K50" i="2"/>
  <c r="K30" i="2"/>
  <c r="K16" i="2"/>
  <c r="K10" i="2"/>
  <c r="J473" i="2"/>
  <c r="J472" i="2" s="1"/>
  <c r="J462" i="2"/>
  <c r="J459" i="2"/>
  <c r="J458" i="2" s="1"/>
  <c r="J453" i="2"/>
  <c r="J433" i="2"/>
  <c r="J427" i="2"/>
  <c r="J422" i="2"/>
  <c r="J403" i="2"/>
  <c r="J362" i="2"/>
  <c r="J317" i="2"/>
  <c r="J312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61" i="2"/>
  <c r="H465" i="2"/>
  <c r="H464" i="2" s="1"/>
  <c r="H463" i="2" s="1"/>
  <c r="H470" i="2"/>
  <c r="H361" i="2"/>
  <c r="I8" i="2" l="1"/>
  <c r="K170" i="2"/>
  <c r="J461" i="2"/>
  <c r="J163" i="2"/>
  <c r="J170" i="2"/>
  <c r="K361" i="2"/>
  <c r="K217" i="2"/>
  <c r="K461" i="2"/>
  <c r="J217" i="2"/>
  <c r="J361" i="2"/>
  <c r="H413" i="2"/>
  <c r="H238" i="2"/>
  <c r="H397" i="2"/>
  <c r="H396" i="2" s="1"/>
  <c r="H395" i="2" s="1"/>
  <c r="H214" i="2"/>
  <c r="H213" i="2" s="1"/>
  <c r="H392" i="2"/>
  <c r="H211" i="2"/>
  <c r="H34" i="2"/>
  <c r="H23" i="2" s="1"/>
  <c r="H20" i="2" s="1"/>
  <c r="H235" i="2"/>
  <c r="H425" i="2"/>
  <c r="H424" i="2" s="1"/>
  <c r="H250" i="2"/>
  <c r="H82" i="2"/>
  <c r="H81" i="2" s="1"/>
  <c r="H80" i="2" s="1"/>
  <c r="H469" i="2"/>
  <c r="H468" i="2" s="1"/>
  <c r="H467" i="2" s="1"/>
  <c r="J421" i="2"/>
  <c r="H406" i="2"/>
  <c r="K421" i="2" l="1"/>
  <c r="H405" i="2"/>
  <c r="H404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231" i="2" l="1"/>
  <c r="H13" i="2"/>
  <c r="H12" i="2" s="1"/>
  <c r="H11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8" i="2" s="1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<sst xmlns="http://schemas.openxmlformats.org/spreadsheetml/2006/main" count="1892" uniqueCount="252">
  <si>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</si>
  <si>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</si>
  <si>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</si>
  <si>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</si>
  <si>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</si>
  <si>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</si>
  <si>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</si>
  <si>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</si>
  <si>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</si>
  <si>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</si>
  <si>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</si>
  <si>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</si>
  <si>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</si>
  <si>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</si>
  <si>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</si>
  <si>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</si>
  <si>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</si>
  <si>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</si>
  <si>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</si>
  <si>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</si>
  <si>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</si>
  <si>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</si>
  <si>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</si>
  <si>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</si>
  <si>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</si>
  <si>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</si>
  <si>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</si>
  <si>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</si>
  <si>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</si>
  <si>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</si>
  <si>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</si>
  <si>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</si>
  <si>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</si>
  <si>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</si>
  <si>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</si>
  <si>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</si>
  <si>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</si>
  <si>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</si>
  <si>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</si>
  <si>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</si>
  <si>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</si>
  <si>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</si>
  <si>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</si>
  <si>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</si>
  <si>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</si>
  <si>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</si>
  <si>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</si>
  <si>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</si>
  <si>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</si>
  <si>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</si>
  <si>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</si>
  <si>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</si>
  <si>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</si>
  <si>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</si>
  <si>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</si>
  <si>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</si>
  <si>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</si>
  <si>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</si>
  <si>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</si>
  <si>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</si>
  <si>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</si>
  <si>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</si>
  <si>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</si>
  <si>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</si>
  <si>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</si>
  <si>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</si>
  <si>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</si>
  <si>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</si>
  <si>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</si>
  <si>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</si>
  <si>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</si>
  <si>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</si>
  <si>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</si>
  <si>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</si>
  <si>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</si>
  <si>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</si>
  <si>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</si>
  <si>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</si>
  <si>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</si>
  <si>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</si>
  <si>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</si>
  <si>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</si>
  <si>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</si>
  <si>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</si>
  <si>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</si>
  <si>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</si>
  <si>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</si>
  <si>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</si>
  <si>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</si>
  <si>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</si>
  <si>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</si>
  <si>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</si>
  <si>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</si>
  <si>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</si>
  <si>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</si>
  <si>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</si>
  <si>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</si>
  <si>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</si>
  <si>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</si>
  <si>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</si>
  <si>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</si>
  <si>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</si>
  <si>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</si>
  <si>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</si>
  <si>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</si>
  <si>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</si>
  <si>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</si>
  <si>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</si>
  <si>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</si>
  <si>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</si>
  <si>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</si>
  <si>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</si>
  <si>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</si>
  <si>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</si>
  <si>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</si>
  <si>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</si>
  <si>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</si>
  <si>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</si>
  <si>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</si>
  <si>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</si>
  <si>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</si>
  <si>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</si>
  <si>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</si>
  <si>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</si>
  <si>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</si>
  <si>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</si>
  <si>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</si>
  <si>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</si>
  <si>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</si>
  <si>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</si>
  <si>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</si>
  <si>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</si>
  <si>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</si>
  <si>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</si>
  <si>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</si>
  <si>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</si>
  <si>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</si>
  <si>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</si>
  <si>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</si>
  <si>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</si>
  <si>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</si>
  <si>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</si>
  <si>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</si>
  <si>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</si>
  <si>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</si>
  <si>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</si>
  <si>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</si>
  <si>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</si>
  <si>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</si>
  <si>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</si>
  <si>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</si>
  <si>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</si>
  <si>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</si>
  <si>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</si>
  <si>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</si>
  <si>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</si>
  <si>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</si>
  <si>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</si>
  <si>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</si>
  <si>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</si>
  <si>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</si>
  <si>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</si>
  <si>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</si>
  <si>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</si>
  <si>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</si>
  <si>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</si>
  <si>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</si>
  <si>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</si>
  <si>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</si>
  <si>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</si>
  <si>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</si>
  <si>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</si>
  <si>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</si>
  <si>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</si>
  <si>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</si>
  <si>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</si>
  <si>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</si>
  <si>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</si>
  <si>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</si>
  <si>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</si>
  <si>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</si>
  <si>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</si>
  <si>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</si>
  <si>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</si>
  <si>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</si>
  <si>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</si>
  <si>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</si>
  <si>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</si>
  <si>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</si>
  <si>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</si>
  <si>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</si>
  <si>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</si>
  <si>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</si>
  <si>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</si>
  <si>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</si>
  <si>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</si>
  <si>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</si>
  <si>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</si>
  <si>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</si>
  <si>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</si>
  <si>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</si>
  <si>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</si>
  <si>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</si>
  <si>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</si>
  <si>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</si>
  <si>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</si>
  <si>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</si>
  <si>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</si>
  <si>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</si>
  <si>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</si>
  <si>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</si>
  <si>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</si>
  <si>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</si>
  <si>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</si>
  <si>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</si>
  <si>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</si>
  <si>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</si>
  <si>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</si>
  <si>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</si>
  <si>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</si>
  <si>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</si>
  <si>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</si>
  <si>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</si>
  <si>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</si>
  <si>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</si>
  <si>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</si>
  <si>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</si>
  <si>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</si>
  <si>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</si>
  <si>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</si>
  <si>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</si>
  <si>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</si>
  <si>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</si>
  <si>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</si>
  <si>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</si>
  <si>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</si>
  <si>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</si>
  <si>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</si>
  <si>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</si>
  <si>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</si>
  <si>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</si>
  <si>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</si>
  <si>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Жилищное хозяйство</t>
  </si>
  <si>
    <t xml:space="preserve">Благоустройство </t>
  </si>
  <si>
    <t>Прочие межбюджетные трансферты общего характера</t>
  </si>
  <si>
    <t>Иные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</si>
  <si>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</si>
  <si>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</si>
  <si>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Сведения об исполнении бюджетных ассигнований бюджета муниципального образования "Гиагинский район" за 1 квартал 2023 года                 по разделам и подразделам классификации расходов бюджетов Российской Федерации</t>
  </si>
  <si>
    <t>Уточненный план на     01.04.2023 г.</t>
  </si>
  <si>
    <t>Фактическое исполнение на 01.04.2023г.</t>
  </si>
  <si>
    <t>Социальное обслуживание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</si>
</sst>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6"/>
  <sheetViews>
    <sheetView tabSelected="1" view="pageBreakPreview" zoomScaleNormal="100" zoomScaleSheetLayoutView="100" workbookViewId="0">
      <selection activeCell="L427" sqref="L427:M427"/>
    </sheetView>
  </sheetViews>
  <sheetFormatPr defaultRowHeight="12.75" x14ac:dyDescent="0.2"/>
  <cols>
    <col min="1" max="1" width="0.1640625" style="138" customWidth="1"/>
    <col min="2" max="2" width="86.1640625" style="138" customWidth="1"/>
    <col min="3" max="3" width="15.83203125" hidden="1" customWidth="1"/>
    <col min="4" max="5" width="9.33203125" style="138" customWidth="1"/>
    <col min="6" max="6" width="0.1640625" hidden="1" customWidth="1"/>
    <col min="7" max="7" width="10.33203125" hidden="1" customWidth="1"/>
    <col min="8" max="8" width="17.33203125" style="138" customWidth="1"/>
    <col min="9" max="9" width="17.5" style="138" customWidth="1"/>
    <col min="10" max="10" width="15.6640625" style="138" customWidth="1"/>
    <col min="11" max="11" width="14.6640625" style="138" customWidth="1"/>
    <col min="12" max="16384" width="9.33203125" style="138"/>
  </cols>
  <sheetData>
    <row r="1" spans="1:11" ht="16.5" customHeight="1" x14ac:dyDescent="0.2">
      <c r="I1" s="137"/>
    </row>
    <row r="2" spans="1:11" ht="16.5" hidden="1" customHeight="1" x14ac:dyDescent="0.2">
      <c r="I2" s="153"/>
      <c r="J2" s="154"/>
      <c r="K2" s="154"/>
    </row>
    <row r="3" spans="1:11" ht="36.75" hidden="1" customHeight="1" x14ac:dyDescent="0.2">
      <c r="I3" s="154"/>
      <c r="J3" s="154"/>
      <c r="K3" s="154"/>
    </row>
    <row r="4" spans="1:11" ht="52.5" customHeight="1" x14ac:dyDescent="0.2">
      <c r="A4" s="47"/>
      <c r="B4" s="158" t="s">
        <v>248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9" customHeight="1" x14ac:dyDescent="0.2">
      <c r="A5" s="2"/>
      <c r="B5" s="2"/>
      <c r="C5" s="2"/>
      <c r="D5" s="2"/>
      <c r="E5" s="2"/>
      <c r="F5" s="2"/>
      <c r="G5" s="2"/>
      <c r="H5" s="2"/>
      <c r="I5" s="1"/>
      <c r="J5" s="156"/>
      <c r="K5" s="156"/>
    </row>
    <row r="6" spans="1:11" ht="16.5" thickBot="1" x14ac:dyDescent="0.25">
      <c r="A6" s="155"/>
      <c r="B6" s="155"/>
      <c r="C6" s="155"/>
      <c r="D6" s="155"/>
      <c r="E6" s="155"/>
      <c r="F6" s="155"/>
      <c r="G6" s="155"/>
      <c r="H6" s="155"/>
      <c r="I6" s="1"/>
      <c r="K6" s="137" t="s">
        <v>1</v>
      </c>
    </row>
    <row r="7" spans="1:11" ht="80.25" customHeight="1" thickTop="1" thickBot="1" x14ac:dyDescent="0.25">
      <c r="A7" s="49" t="s">
        <v>2</v>
      </c>
      <c r="B7" s="118" t="s">
        <v>3</v>
      </c>
      <c r="C7" s="59" t="s">
        <v>4</v>
      </c>
      <c r="D7" s="118" t="s">
        <v>5</v>
      </c>
      <c r="E7" s="118" t="s">
        <v>6</v>
      </c>
      <c r="F7" s="115" t="s">
        <v>7</v>
      </c>
      <c r="G7" s="59" t="s">
        <v>8</v>
      </c>
      <c r="H7" s="118" t="s">
        <v>249</v>
      </c>
      <c r="I7" s="118" t="s">
        <v>250</v>
      </c>
      <c r="J7" s="118" t="s">
        <v>238</v>
      </c>
      <c r="K7" s="118" t="s">
        <v>237</v>
      </c>
    </row>
    <row r="8" spans="1:11" ht="23.25" customHeight="1" thickTop="1" x14ac:dyDescent="0.2">
      <c r="A8" s="50"/>
      <c r="B8" s="116" t="s">
        <v>233</v>
      </c>
      <c r="C8" s="46"/>
      <c r="D8" s="118"/>
      <c r="E8" s="118"/>
      <c r="F8" s="118"/>
      <c r="G8" s="46"/>
      <c r="H8" s="147">
        <f>H9+H163+H170+H188+H217+H227+H361+H421+H458+H461+H472</f>
        <v>887551.77611999994</v>
      </c>
      <c r="I8" s="147">
        <f>I9+I163+I170+I188+I217+I227+I361+I421+I458+I461+I472</f>
        <v>196366.70434999999</v>
      </c>
      <c r="J8" s="121">
        <f>SUM(I8-H8)</f>
        <v>-691185.07176999992</v>
      </c>
      <c r="K8" s="122">
        <f>SUM(I8/H8*100)</f>
        <v>22.124535112580357</v>
      </c>
    </row>
    <row r="9" spans="1:11" ht="15.75" x14ac:dyDescent="0.2">
      <c r="A9" s="51"/>
      <c r="B9" s="117" t="s">
        <v>90</v>
      </c>
      <c r="C9" s="60"/>
      <c r="D9" s="119" t="s">
        <v>26</v>
      </c>
      <c r="E9" s="120"/>
      <c r="F9" s="120"/>
      <c r="G9" s="60"/>
      <c r="H9" s="148">
        <f>H10+H16+H30+H50+H89+H94+H88</f>
        <v>72975.604130000007</v>
      </c>
      <c r="I9" s="149">
        <f>I10+I16+I30+I50+I79+I88+I89+I94+I87</f>
        <v>14672.24908</v>
      </c>
      <c r="J9" s="121">
        <f t="shared" ref="J9:J10" si="0">SUM(I9-H9)</f>
        <v>-58303.355050000006</v>
      </c>
      <c r="K9" s="122">
        <f t="shared" ref="K9:K10" si="1">SUM(I9/H9*100)</f>
        <v>20.105690463161636</v>
      </c>
    </row>
    <row r="10" spans="1:11" ht="31.5" customHeight="1" x14ac:dyDescent="0.2">
      <c r="A10" s="7" t="s">
        <v>0</v>
      </c>
      <c r="B10" s="11" t="s">
        <v>80</v>
      </c>
      <c r="C10" s="58">
        <v>908</v>
      </c>
      <c r="D10" s="24" t="s">
        <v>26</v>
      </c>
      <c r="E10" s="24" t="s">
        <v>37</v>
      </c>
      <c r="F10" s="24" t="s">
        <v>0</v>
      </c>
      <c r="G10" s="87" t="s">
        <v>0</v>
      </c>
      <c r="H10" s="42">
        <v>1658.1</v>
      </c>
      <c r="I10" s="150">
        <v>343.62459999999999</v>
      </c>
      <c r="J10" s="84">
        <f t="shared" si="0"/>
        <v>-1314.4753999999998</v>
      </c>
      <c r="K10" s="85">
        <f t="shared" si="1"/>
        <v>20.723997346360292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146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147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83</v>
      </c>
      <c r="C16" s="58">
        <v>901</v>
      </c>
      <c r="D16" s="24" t="s">
        <v>26</v>
      </c>
      <c r="E16" s="24" t="s">
        <v>38</v>
      </c>
      <c r="F16" s="24" t="s">
        <v>0</v>
      </c>
      <c r="G16" s="87" t="s">
        <v>0</v>
      </c>
      <c r="H16" s="42">
        <v>4241.0541300000004</v>
      </c>
      <c r="I16" s="150">
        <v>1128.06873</v>
      </c>
      <c r="J16" s="84">
        <f>SUM(I16-H16)</f>
        <v>-3112.9854000000005</v>
      </c>
      <c r="K16" s="85">
        <f>SUM(I16/H16*100)</f>
        <v>26.598781704302365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148</v>
      </c>
      <c r="C30" s="58">
        <v>908</v>
      </c>
      <c r="D30" s="24" t="s">
        <v>26</v>
      </c>
      <c r="E30" s="24" t="s">
        <v>9</v>
      </c>
      <c r="F30" s="24" t="s">
        <v>0</v>
      </c>
      <c r="G30" s="87" t="s">
        <v>0</v>
      </c>
      <c r="H30" s="42">
        <v>35083.1</v>
      </c>
      <c r="I30" s="150">
        <v>7065.9402499999997</v>
      </c>
      <c r="J30" s="84">
        <f>SUM(I30-H30)</f>
        <v>-28017.159749999999</v>
      </c>
      <c r="K30" s="85">
        <f>SUM(I30/H30*100)</f>
        <v>20.140581220017616</v>
      </c>
    </row>
    <row r="31" spans="1:11" customFormat="1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45">
        <f>H32</f>
        <v>20185.5</v>
      </c>
    </row>
    <row r="32" spans="1:11" customFormat="1" ht="15.75" hidden="1" x14ac:dyDescent="0.2">
      <c r="A32" s="3"/>
      <c r="B32" s="5" t="s">
        <v>149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33">
        <f>H33+H42</f>
        <v>20185.5</v>
      </c>
    </row>
    <row r="33" spans="1:8" customFormat="1" ht="15.75" hidden="1" x14ac:dyDescent="0.2">
      <c r="A33" s="3"/>
      <c r="B33" s="5" t="s">
        <v>89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33">
        <f>H34+H37+H39</f>
        <v>18891</v>
      </c>
    </row>
    <row r="34" spans="1:8" customFormat="1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33">
        <f>H35+H36</f>
        <v>14947.7</v>
      </c>
    </row>
    <row r="35" spans="1:8" customFormat="1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33">
        <v>14939.5</v>
      </c>
    </row>
    <row r="36" spans="1:8" customFormat="1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33">
        <v>8.1999999999999993</v>
      </c>
    </row>
    <row r="37" spans="1:8" customFormat="1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33">
        <f>H38</f>
        <v>3563.3</v>
      </c>
    </row>
    <row r="38" spans="1:8" customFormat="1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33">
        <v>3563.3</v>
      </c>
    </row>
    <row r="39" spans="1:8" customFormat="1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33">
        <f>H40+H41</f>
        <v>380</v>
      </c>
    </row>
    <row r="40" spans="1:8" customFormat="1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33">
        <v>260</v>
      </c>
    </row>
    <row r="41" spans="1:8" customFormat="1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33">
        <v>120</v>
      </c>
    </row>
    <row r="42" spans="1:8" customFormat="1" ht="47.25" hidden="1" x14ac:dyDescent="0.2">
      <c r="A42" s="3" t="s">
        <v>0</v>
      </c>
      <c r="B42" s="5" t="s">
        <v>150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33">
        <f>H43</f>
        <v>1294.5</v>
      </c>
    </row>
    <row r="43" spans="1:8" customFormat="1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33">
        <f>H44</f>
        <v>1294.5</v>
      </c>
    </row>
    <row r="44" spans="1:8" customFormat="1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33">
        <v>1294.5</v>
      </c>
    </row>
    <row r="45" spans="1:8" customFormat="1" ht="110.25" hidden="1" x14ac:dyDescent="0.2">
      <c r="A45" s="16"/>
      <c r="B45" s="14" t="s">
        <v>208</v>
      </c>
      <c r="C45" s="13">
        <v>908</v>
      </c>
      <c r="D45" s="4" t="s">
        <v>26</v>
      </c>
      <c r="E45" s="13" t="s">
        <v>9</v>
      </c>
      <c r="F45" s="13" t="s">
        <v>209</v>
      </c>
      <c r="G45" s="32"/>
      <c r="H45" s="33">
        <f>H46</f>
        <v>400</v>
      </c>
    </row>
    <row r="46" spans="1:8" customFormat="1" ht="110.25" hidden="1" x14ac:dyDescent="0.2">
      <c r="A46" s="16"/>
      <c r="B46" s="14" t="s">
        <v>154</v>
      </c>
      <c r="C46" s="18">
        <v>908</v>
      </c>
      <c r="D46" s="19" t="s">
        <v>26</v>
      </c>
      <c r="E46" s="13" t="s">
        <v>9</v>
      </c>
      <c r="F46" s="18" t="s">
        <v>155</v>
      </c>
      <c r="G46" s="31"/>
      <c r="H46" s="20">
        <f>H47</f>
        <v>400</v>
      </c>
    </row>
    <row r="47" spans="1:8" customFormat="1" ht="110.25" hidden="1" x14ac:dyDescent="0.2">
      <c r="A47" s="16"/>
      <c r="B47" s="14" t="s">
        <v>158</v>
      </c>
      <c r="C47" s="13">
        <v>908</v>
      </c>
      <c r="D47" s="4" t="s">
        <v>26</v>
      </c>
      <c r="E47" s="13" t="s">
        <v>9</v>
      </c>
      <c r="F47" s="13" t="s">
        <v>159</v>
      </c>
      <c r="G47" s="32"/>
      <c r="H47" s="33">
        <f>H48</f>
        <v>400</v>
      </c>
    </row>
    <row r="48" spans="1:8" customFormat="1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159</v>
      </c>
      <c r="G48" s="32">
        <v>200</v>
      </c>
      <c r="H48" s="33">
        <f>H49</f>
        <v>400</v>
      </c>
    </row>
    <row r="49" spans="1:11" customFormat="1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159</v>
      </c>
      <c r="G49" s="32">
        <v>244</v>
      </c>
      <c r="H49" s="40">
        <v>400</v>
      </c>
    </row>
    <row r="50" spans="1:11" ht="31.5" customHeight="1" x14ac:dyDescent="0.2">
      <c r="A50" s="7" t="s">
        <v>0</v>
      </c>
      <c r="B50" s="11" t="s">
        <v>69</v>
      </c>
      <c r="C50" s="58">
        <v>903</v>
      </c>
      <c r="D50" s="24" t="s">
        <v>26</v>
      </c>
      <c r="E50" s="24" t="s">
        <v>39</v>
      </c>
      <c r="F50" s="24" t="s">
        <v>0</v>
      </c>
      <c r="G50" s="87" t="s">
        <v>0</v>
      </c>
      <c r="H50" s="42">
        <v>9655.7999999999993</v>
      </c>
      <c r="I50" s="150">
        <v>2204.5123699999999</v>
      </c>
      <c r="J50" s="84">
        <f>SUM(I50-H50)</f>
        <v>-7451.2876299999989</v>
      </c>
      <c r="K50" s="85">
        <f>SUM(I50/H50*100)</f>
        <v>22.830965533668884</v>
      </c>
    </row>
    <row r="51" spans="1:11" customFormat="1" ht="31.5" hidden="1" x14ac:dyDescent="0.2">
      <c r="A51" s="36" t="s">
        <v>0</v>
      </c>
      <c r="B51" s="74" t="s">
        <v>106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45">
        <v>3734</v>
      </c>
    </row>
    <row r="52" spans="1:11" customFormat="1" ht="31.5" hidden="1" x14ac:dyDescent="0.2">
      <c r="A52" s="36" t="s">
        <v>0</v>
      </c>
      <c r="B52" s="9" t="s">
        <v>108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33">
        <v>3734</v>
      </c>
    </row>
    <row r="53" spans="1:11" customFormat="1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33">
        <v>3734</v>
      </c>
    </row>
    <row r="54" spans="1:11" customFormat="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33">
        <v>3186</v>
      </c>
    </row>
    <row r="55" spans="1:11" customFormat="1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33">
        <v>3183.5</v>
      </c>
    </row>
    <row r="56" spans="1:11" customFormat="1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33">
        <v>2.5</v>
      </c>
    </row>
    <row r="57" spans="1:11" customFormat="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33">
        <v>538.79999999999995</v>
      </c>
    </row>
    <row r="58" spans="1:11" customFormat="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33">
        <v>538.79999999999995</v>
      </c>
    </row>
    <row r="59" spans="1:11" customFormat="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33">
        <v>9.1999999999999993</v>
      </c>
    </row>
    <row r="60" spans="1:11" customFormat="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33">
        <v>2.1</v>
      </c>
    </row>
    <row r="61" spans="1:11" customFormat="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33">
        <v>7.1</v>
      </c>
    </row>
    <row r="62" spans="1:11" customFormat="1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33">
        <v>1882.1</v>
      </c>
    </row>
    <row r="63" spans="1:11" customFormat="1" ht="15.75" hidden="1" x14ac:dyDescent="0.2">
      <c r="A63" s="3"/>
      <c r="B63" s="5" t="s">
        <v>139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33">
        <v>1882.1</v>
      </c>
    </row>
    <row r="64" spans="1:11" customFormat="1" ht="31.5" hidden="1" x14ac:dyDescent="0.2">
      <c r="A64" s="3"/>
      <c r="B64" s="5" t="s">
        <v>140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33">
        <v>1133.5999999999999</v>
      </c>
    </row>
    <row r="65" spans="1:11" customFormat="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33">
        <v>1133.5999999999999</v>
      </c>
    </row>
    <row r="66" spans="1:11" customFormat="1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33">
        <v>1133.5999999999999</v>
      </c>
    </row>
    <row r="67" spans="1:11" customFormat="1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33">
        <v>355.09999999999997</v>
      </c>
    </row>
    <row r="68" spans="1:11" customFormat="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33">
        <v>309.89999999999998</v>
      </c>
    </row>
    <row r="69" spans="1:11" customFormat="1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33">
        <v>309.89999999999998</v>
      </c>
    </row>
    <row r="70" spans="1:11" customFormat="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33">
        <v>43.2</v>
      </c>
    </row>
    <row r="71" spans="1:11" customFormat="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33">
        <v>43.2</v>
      </c>
    </row>
    <row r="72" spans="1:11" customFormat="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33">
        <v>2</v>
      </c>
    </row>
    <row r="73" spans="1:11" customFormat="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33">
        <v>2</v>
      </c>
    </row>
    <row r="74" spans="1:11" customFormat="1" ht="31.5" hidden="1" x14ac:dyDescent="0.2">
      <c r="A74" s="3"/>
      <c r="B74" s="5" t="s">
        <v>141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33">
        <v>393.40000000000003</v>
      </c>
    </row>
    <row r="75" spans="1:11" customFormat="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33">
        <v>371.8</v>
      </c>
    </row>
    <row r="76" spans="1:11" customFormat="1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33">
        <v>371.8</v>
      </c>
    </row>
    <row r="77" spans="1:11" customFormat="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33">
        <v>21.6</v>
      </c>
    </row>
    <row r="78" spans="1:11" customFormat="1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40">
        <v>21.6</v>
      </c>
    </row>
    <row r="79" spans="1:11" customFormat="1" ht="15.75" hidden="1" x14ac:dyDescent="0.2">
      <c r="A79" s="52"/>
      <c r="B79" s="25" t="s">
        <v>151</v>
      </c>
      <c r="C79" s="61">
        <v>908</v>
      </c>
      <c r="D79" s="27" t="s">
        <v>26</v>
      </c>
      <c r="E79" s="27" t="s">
        <v>15</v>
      </c>
      <c r="F79" s="62"/>
      <c r="G79" s="53"/>
      <c r="H79" s="30"/>
      <c r="I79" s="85">
        <v>0</v>
      </c>
      <c r="J79" s="84">
        <f>SUM(I79-H79)</f>
        <v>0</v>
      </c>
      <c r="K79" s="83"/>
    </row>
    <row r="80" spans="1:11" customFormat="1" ht="15.75" hidden="1" x14ac:dyDescent="0.2">
      <c r="A80" s="16"/>
      <c r="B80" s="75" t="s">
        <v>152</v>
      </c>
      <c r="C80" s="13">
        <v>908</v>
      </c>
      <c r="D80" s="76" t="s">
        <v>26</v>
      </c>
      <c r="E80" s="76" t="s">
        <v>15</v>
      </c>
      <c r="F80" s="13">
        <v>6150000</v>
      </c>
      <c r="G80" s="32"/>
      <c r="H80" s="45">
        <f>H81+H84</f>
        <v>50</v>
      </c>
    </row>
    <row r="81" spans="1:11" customFormat="1" ht="31.5" hidden="1" x14ac:dyDescent="0.2">
      <c r="A81" s="16"/>
      <c r="B81" s="14" t="s">
        <v>153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33">
        <f>H82</f>
        <v>40</v>
      </c>
    </row>
    <row r="82" spans="1:11" customFormat="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33">
        <f>H83</f>
        <v>40</v>
      </c>
    </row>
    <row r="83" spans="1:11" customFormat="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33">
        <v>40</v>
      </c>
    </row>
    <row r="84" spans="1:11" customFormat="1" ht="47.25" hidden="1" x14ac:dyDescent="0.2">
      <c r="A84" s="16"/>
      <c r="B84" s="5" t="s">
        <v>82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33">
        <f>H85</f>
        <v>10</v>
      </c>
    </row>
    <row r="85" spans="1:11" customFormat="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33">
        <f>H86</f>
        <v>10</v>
      </c>
    </row>
    <row r="86" spans="1:11" customFormat="1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40">
        <v>10</v>
      </c>
    </row>
    <row r="87" spans="1:11" customFormat="1" ht="15.75" hidden="1" x14ac:dyDescent="0.2">
      <c r="A87" s="86"/>
      <c r="B87" s="95" t="s">
        <v>151</v>
      </c>
      <c r="C87" s="58"/>
      <c r="D87" s="96" t="s">
        <v>26</v>
      </c>
      <c r="E87" s="97" t="s">
        <v>15</v>
      </c>
      <c r="F87" s="105"/>
      <c r="G87" s="87"/>
      <c r="H87" s="98">
        <v>0</v>
      </c>
      <c r="I87" s="106">
        <v>0</v>
      </c>
      <c r="J87" s="107">
        <f>SUM(I87-H87)</f>
        <v>0</v>
      </c>
      <c r="K87" s="108">
        <v>0</v>
      </c>
    </row>
    <row r="88" spans="1:11" ht="15.75" x14ac:dyDescent="0.2">
      <c r="A88" s="86"/>
      <c r="B88" s="83" t="s">
        <v>239</v>
      </c>
      <c r="C88" s="58"/>
      <c r="D88" s="123" t="s">
        <v>26</v>
      </c>
      <c r="E88" s="123" t="s">
        <v>15</v>
      </c>
      <c r="F88" s="24"/>
      <c r="G88" s="87"/>
      <c r="H88" s="42">
        <v>489</v>
      </c>
      <c r="I88" s="150">
        <v>0</v>
      </c>
      <c r="J88" s="84">
        <f>I88-H88</f>
        <v>-489</v>
      </c>
      <c r="K88" s="85">
        <v>0</v>
      </c>
    </row>
    <row r="89" spans="1:11" ht="15.75" x14ac:dyDescent="0.2">
      <c r="A89" s="36" t="s">
        <v>0</v>
      </c>
      <c r="B89" s="11" t="s">
        <v>71</v>
      </c>
      <c r="C89" s="58">
        <v>903</v>
      </c>
      <c r="D89" s="24" t="s">
        <v>26</v>
      </c>
      <c r="E89" s="24" t="s">
        <v>72</v>
      </c>
      <c r="F89" s="24" t="s">
        <v>0</v>
      </c>
      <c r="G89" s="87" t="s">
        <v>0</v>
      </c>
      <c r="H89" s="42">
        <v>300</v>
      </c>
      <c r="I89" s="150">
        <v>0</v>
      </c>
      <c r="J89" s="84">
        <f>SUM(I89-H89)</f>
        <v>-300</v>
      </c>
      <c r="K89" s="85">
        <v>0</v>
      </c>
    </row>
    <row r="90" spans="1:11" customFormat="1" ht="31.5" hidden="1" x14ac:dyDescent="0.2">
      <c r="A90" s="36" t="s">
        <v>0</v>
      </c>
      <c r="B90" s="77" t="s">
        <v>109</v>
      </c>
      <c r="C90" s="37">
        <v>903</v>
      </c>
      <c r="D90" s="44" t="s">
        <v>26</v>
      </c>
      <c r="E90" s="44" t="s">
        <v>72</v>
      </c>
      <c r="F90" s="44">
        <v>6170000</v>
      </c>
      <c r="G90" s="32" t="s">
        <v>0</v>
      </c>
      <c r="H90" s="45">
        <f>H91</f>
        <v>200</v>
      </c>
    </row>
    <row r="91" spans="1:11" customFormat="1" ht="15.75" hidden="1" x14ac:dyDescent="0.2">
      <c r="A91" s="3" t="s">
        <v>0</v>
      </c>
      <c r="B91" s="6" t="s">
        <v>110</v>
      </c>
      <c r="C91" s="13">
        <v>903</v>
      </c>
      <c r="D91" s="13" t="s">
        <v>26</v>
      </c>
      <c r="E91" s="13" t="s">
        <v>72</v>
      </c>
      <c r="F91" s="13">
        <v>6170010</v>
      </c>
      <c r="G91" s="32" t="s">
        <v>0</v>
      </c>
      <c r="H91" s="33">
        <f>H92</f>
        <v>200</v>
      </c>
    </row>
    <row r="92" spans="1:11" customFormat="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72</v>
      </c>
      <c r="F92" s="13">
        <v>6170010</v>
      </c>
      <c r="G92" s="32" t="s">
        <v>32</v>
      </c>
      <c r="H92" s="33">
        <f>H93</f>
        <v>200</v>
      </c>
    </row>
    <row r="93" spans="1:11" customFormat="1" ht="15.75" hidden="1" x14ac:dyDescent="0.2">
      <c r="A93" s="3" t="s">
        <v>0</v>
      </c>
      <c r="B93" s="8" t="s">
        <v>65</v>
      </c>
      <c r="C93" s="13">
        <v>903</v>
      </c>
      <c r="D93" s="38" t="s">
        <v>26</v>
      </c>
      <c r="E93" s="38" t="s">
        <v>72</v>
      </c>
      <c r="F93" s="38">
        <v>6170010</v>
      </c>
      <c r="G93" s="32" t="s">
        <v>66</v>
      </c>
      <c r="H93" s="40">
        <v>200</v>
      </c>
    </row>
    <row r="94" spans="1:11" ht="14.25" customHeight="1" x14ac:dyDescent="0.2">
      <c r="A94" s="36" t="s">
        <v>0</v>
      </c>
      <c r="B94" s="11" t="s">
        <v>73</v>
      </c>
      <c r="C94" s="58">
        <v>902</v>
      </c>
      <c r="D94" s="23" t="s">
        <v>26</v>
      </c>
      <c r="E94" s="24">
        <v>13</v>
      </c>
      <c r="F94" s="24" t="s">
        <v>0</v>
      </c>
      <c r="G94" s="87" t="s">
        <v>0</v>
      </c>
      <c r="H94" s="30">
        <v>21548.55</v>
      </c>
      <c r="I94" s="150">
        <v>3930.10313</v>
      </c>
      <c r="J94" s="84">
        <f>SUM(I94-H94)</f>
        <v>-17618.44687</v>
      </c>
      <c r="K94" s="85">
        <f>SUM(I94/H94*100)</f>
        <v>18.238364669548531</v>
      </c>
    </row>
    <row r="95" spans="1:11" customFormat="1" ht="31.5" hidden="1" x14ac:dyDescent="0.2">
      <c r="A95" s="7" t="s">
        <v>0</v>
      </c>
      <c r="B95" s="74" t="s">
        <v>91</v>
      </c>
      <c r="C95" s="37">
        <v>902</v>
      </c>
      <c r="D95" s="76" t="s">
        <v>26</v>
      </c>
      <c r="E95" s="44">
        <v>13</v>
      </c>
      <c r="F95" s="44">
        <v>6600000</v>
      </c>
      <c r="G95" s="32" t="s">
        <v>0</v>
      </c>
      <c r="H95" s="45">
        <v>23</v>
      </c>
    </row>
    <row r="96" spans="1:11" customFormat="1" ht="15.75" hidden="1" x14ac:dyDescent="0.2">
      <c r="A96" s="3" t="s">
        <v>0</v>
      </c>
      <c r="B96" s="6" t="s">
        <v>92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33">
        <v>23</v>
      </c>
    </row>
    <row r="97" spans="1:8" customFormat="1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33">
        <v>23</v>
      </c>
    </row>
    <row r="98" spans="1:8" customFormat="1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33">
        <v>23</v>
      </c>
    </row>
    <row r="99" spans="1:8" customFormat="1" ht="31.5" hidden="1" x14ac:dyDescent="0.2">
      <c r="A99" s="36" t="s">
        <v>0</v>
      </c>
      <c r="B99" s="9" t="s">
        <v>106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33">
        <v>100</v>
      </c>
    </row>
    <row r="100" spans="1:8" customFormat="1" ht="15.75" hidden="1" x14ac:dyDescent="0.2">
      <c r="A100" s="7" t="s">
        <v>0</v>
      </c>
      <c r="B100" s="11" t="s">
        <v>70</v>
      </c>
      <c r="C100" s="37">
        <v>903</v>
      </c>
      <c r="D100" s="13" t="s">
        <v>26</v>
      </c>
      <c r="E100" s="13" t="s">
        <v>74</v>
      </c>
      <c r="F100" s="13">
        <v>6530000</v>
      </c>
      <c r="G100" s="32" t="s">
        <v>0</v>
      </c>
      <c r="H100" s="33">
        <v>100</v>
      </c>
    </row>
    <row r="101" spans="1:8" customFormat="1" ht="31.5" hidden="1" x14ac:dyDescent="0.2">
      <c r="A101" s="3" t="s">
        <v>0</v>
      </c>
      <c r="B101" s="6" t="s">
        <v>107</v>
      </c>
      <c r="C101" s="13">
        <v>903</v>
      </c>
      <c r="D101" s="13" t="s">
        <v>26</v>
      </c>
      <c r="E101" s="13" t="s">
        <v>74</v>
      </c>
      <c r="F101" s="13">
        <v>6530100</v>
      </c>
      <c r="G101" s="32" t="s">
        <v>0</v>
      </c>
      <c r="H101" s="33">
        <v>100</v>
      </c>
    </row>
    <row r="102" spans="1:8" customFormat="1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74</v>
      </c>
      <c r="F102" s="13">
        <v>6530100</v>
      </c>
      <c r="G102" s="32" t="s">
        <v>28</v>
      </c>
      <c r="H102" s="33">
        <v>1</v>
      </c>
    </row>
    <row r="103" spans="1:8" customFormat="1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74</v>
      </c>
      <c r="F103" s="13">
        <v>6530100</v>
      </c>
      <c r="G103" s="32" t="s">
        <v>45</v>
      </c>
      <c r="H103" s="33">
        <v>1</v>
      </c>
    </row>
    <row r="104" spans="1:8" customFormat="1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74</v>
      </c>
      <c r="F104" s="13">
        <v>6530100</v>
      </c>
      <c r="G104" s="32" t="s">
        <v>12</v>
      </c>
      <c r="H104" s="33">
        <v>99</v>
      </c>
    </row>
    <row r="105" spans="1:8" customFormat="1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74</v>
      </c>
      <c r="F105" s="13">
        <v>6530100</v>
      </c>
      <c r="G105" s="32" t="s">
        <v>14</v>
      </c>
      <c r="H105" s="33">
        <v>99</v>
      </c>
    </row>
    <row r="106" spans="1:8" customFormat="1" ht="31.5" hidden="1" x14ac:dyDescent="0.2">
      <c r="A106" s="7"/>
      <c r="B106" s="9" t="s">
        <v>91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33">
        <v>10</v>
      </c>
    </row>
    <row r="107" spans="1:8" customFormat="1" ht="15.75" hidden="1" x14ac:dyDescent="0.2">
      <c r="A107" s="7"/>
      <c r="B107" s="6" t="s">
        <v>92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33">
        <v>10</v>
      </c>
    </row>
    <row r="108" spans="1:8" customFormat="1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33">
        <v>10</v>
      </c>
    </row>
    <row r="109" spans="1:8" customFormat="1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33">
        <v>10</v>
      </c>
    </row>
    <row r="110" spans="1:8" customFormat="1" ht="31.5" hidden="1" x14ac:dyDescent="0.2">
      <c r="A110" s="34" t="s">
        <v>0</v>
      </c>
      <c r="B110" s="12" t="s">
        <v>109</v>
      </c>
      <c r="C110" s="13">
        <v>903</v>
      </c>
      <c r="D110" s="13" t="s">
        <v>26</v>
      </c>
      <c r="E110" s="13" t="s">
        <v>74</v>
      </c>
      <c r="F110" s="13">
        <v>6170000</v>
      </c>
      <c r="G110" s="32" t="s">
        <v>0</v>
      </c>
      <c r="H110" s="33">
        <v>1032.4000000000001</v>
      </c>
    </row>
    <row r="111" spans="1:8" customFormat="1" ht="31.5" hidden="1" x14ac:dyDescent="0.2">
      <c r="A111" s="34" t="s">
        <v>0</v>
      </c>
      <c r="B111" s="5" t="s">
        <v>111</v>
      </c>
      <c r="C111" s="13">
        <v>903</v>
      </c>
      <c r="D111" s="13" t="s">
        <v>26</v>
      </c>
      <c r="E111" s="13" t="s">
        <v>74</v>
      </c>
      <c r="F111" s="13">
        <v>6170020</v>
      </c>
      <c r="G111" s="32" t="s">
        <v>0</v>
      </c>
      <c r="H111" s="33">
        <v>1032.4000000000001</v>
      </c>
    </row>
    <row r="112" spans="1:8" customFormat="1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74</v>
      </c>
      <c r="F112" s="13">
        <v>6170020</v>
      </c>
      <c r="G112" s="32" t="s">
        <v>21</v>
      </c>
      <c r="H112" s="33">
        <v>1032.4000000000001</v>
      </c>
    </row>
    <row r="113" spans="1:8" customFormat="1" ht="31.5" hidden="1" x14ac:dyDescent="0.2">
      <c r="A113" s="3" t="s">
        <v>0</v>
      </c>
      <c r="B113" s="5" t="s">
        <v>56</v>
      </c>
      <c r="C113" s="13">
        <v>903</v>
      </c>
      <c r="D113" s="13" t="s">
        <v>26</v>
      </c>
      <c r="E113" s="13" t="s">
        <v>74</v>
      </c>
      <c r="F113" s="13">
        <v>6170020</v>
      </c>
      <c r="G113" s="32" t="s">
        <v>57</v>
      </c>
      <c r="H113" s="33">
        <v>1032.4000000000001</v>
      </c>
    </row>
    <row r="114" spans="1:8" customFormat="1" ht="31.5" hidden="1" x14ac:dyDescent="0.2">
      <c r="A114" s="34" t="s">
        <v>0</v>
      </c>
      <c r="B114" s="9" t="s">
        <v>91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33">
        <v>570</v>
      </c>
    </row>
    <row r="115" spans="1:8" customFormat="1" ht="15.75" hidden="1" x14ac:dyDescent="0.2">
      <c r="A115" s="3" t="s">
        <v>0</v>
      </c>
      <c r="B115" s="6" t="s">
        <v>92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33">
        <v>570</v>
      </c>
    </row>
    <row r="116" spans="1:8" customFormat="1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33">
        <v>570</v>
      </c>
    </row>
    <row r="117" spans="1:8" customFormat="1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33">
        <v>570</v>
      </c>
    </row>
    <row r="118" spans="1:8" customFormat="1" ht="31.5" hidden="1" x14ac:dyDescent="0.2">
      <c r="A118" s="16"/>
      <c r="B118" s="9" t="s">
        <v>91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33">
        <v>70</v>
      </c>
    </row>
    <row r="119" spans="1:8" customFormat="1" ht="15.75" hidden="1" x14ac:dyDescent="0.2">
      <c r="A119" s="16"/>
      <c r="B119" s="6" t="s">
        <v>92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33">
        <v>70</v>
      </c>
    </row>
    <row r="120" spans="1:8" customFormat="1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33">
        <v>70</v>
      </c>
    </row>
    <row r="121" spans="1:8" customFormat="1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33">
        <v>70</v>
      </c>
    </row>
    <row r="122" spans="1:8" customFormat="1" ht="110.25" hidden="1" x14ac:dyDescent="0.2">
      <c r="A122" s="16"/>
      <c r="B122" s="14" t="s">
        <v>183</v>
      </c>
      <c r="C122" s="13">
        <v>908</v>
      </c>
      <c r="D122" s="4" t="s">
        <v>26</v>
      </c>
      <c r="E122" s="4" t="s">
        <v>74</v>
      </c>
      <c r="F122" s="13" t="s">
        <v>184</v>
      </c>
      <c r="G122" s="32"/>
      <c r="H122" s="33">
        <v>102</v>
      </c>
    </row>
    <row r="123" spans="1:8" customFormat="1" ht="16.5" hidden="1" customHeight="1" x14ac:dyDescent="0.2">
      <c r="A123" s="16"/>
      <c r="B123" s="14" t="s">
        <v>203</v>
      </c>
      <c r="C123" s="13">
        <v>908</v>
      </c>
      <c r="D123" s="4" t="s">
        <v>26</v>
      </c>
      <c r="E123" s="4" t="s">
        <v>74</v>
      </c>
      <c r="F123" s="13" t="s">
        <v>204</v>
      </c>
      <c r="G123" s="32"/>
      <c r="H123" s="33">
        <v>102</v>
      </c>
    </row>
    <row r="124" spans="1:8" customFormat="1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74</v>
      </c>
      <c r="F124" s="13" t="s">
        <v>204</v>
      </c>
      <c r="G124" s="32">
        <v>200</v>
      </c>
      <c r="H124" s="33">
        <v>102</v>
      </c>
    </row>
    <row r="125" spans="1:8" customFormat="1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74</v>
      </c>
      <c r="F125" s="13" t="s">
        <v>204</v>
      </c>
      <c r="G125" s="32">
        <v>244</v>
      </c>
      <c r="H125" s="33">
        <v>102</v>
      </c>
    </row>
    <row r="126" spans="1:8" customFormat="1" ht="110.25" hidden="1" x14ac:dyDescent="0.2">
      <c r="A126" s="16"/>
      <c r="B126" s="14" t="s">
        <v>163</v>
      </c>
      <c r="C126" s="13">
        <v>908</v>
      </c>
      <c r="D126" s="4" t="s">
        <v>26</v>
      </c>
      <c r="E126" s="4" t="s">
        <v>74</v>
      </c>
      <c r="F126" s="13" t="s">
        <v>142</v>
      </c>
      <c r="G126" s="32"/>
      <c r="H126" s="33">
        <v>306</v>
      </c>
    </row>
    <row r="127" spans="1:8" customFormat="1" ht="110.25" hidden="1" x14ac:dyDescent="0.2">
      <c r="A127" s="16"/>
      <c r="B127" s="14" t="s">
        <v>205</v>
      </c>
      <c r="C127" s="13">
        <v>908</v>
      </c>
      <c r="D127" s="4" t="s">
        <v>26</v>
      </c>
      <c r="E127" s="4" t="s">
        <v>74</v>
      </c>
      <c r="F127" s="13" t="s">
        <v>206</v>
      </c>
      <c r="G127" s="32"/>
      <c r="H127" s="33">
        <v>306</v>
      </c>
    </row>
    <row r="128" spans="1:8" customFormat="1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74</v>
      </c>
      <c r="F128" s="13" t="s">
        <v>206</v>
      </c>
      <c r="G128" s="32">
        <v>200</v>
      </c>
      <c r="H128" s="33">
        <v>306</v>
      </c>
    </row>
    <row r="129" spans="1:8" customFormat="1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74</v>
      </c>
      <c r="F129" s="13" t="s">
        <v>206</v>
      </c>
      <c r="G129" s="32">
        <v>244</v>
      </c>
      <c r="H129" s="33">
        <v>306</v>
      </c>
    </row>
    <row r="130" spans="1:8" customFormat="1" ht="110.25" hidden="1" x14ac:dyDescent="0.2">
      <c r="A130" s="16"/>
      <c r="B130" s="14" t="s">
        <v>219</v>
      </c>
      <c r="C130" s="13">
        <v>908</v>
      </c>
      <c r="D130" s="4" t="s">
        <v>26</v>
      </c>
      <c r="E130" s="4" t="s">
        <v>74</v>
      </c>
      <c r="F130" s="13" t="s">
        <v>220</v>
      </c>
      <c r="G130" s="32"/>
      <c r="H130" s="33">
        <v>253</v>
      </c>
    </row>
    <row r="131" spans="1:8" customFormat="1" ht="110.25" hidden="1" x14ac:dyDescent="0.2">
      <c r="A131" s="16"/>
      <c r="B131" s="14" t="s">
        <v>221</v>
      </c>
      <c r="C131" s="13">
        <v>908</v>
      </c>
      <c r="D131" s="4" t="s">
        <v>26</v>
      </c>
      <c r="E131" s="4" t="s">
        <v>74</v>
      </c>
      <c r="F131" s="13" t="s">
        <v>222</v>
      </c>
      <c r="G131" s="32"/>
      <c r="H131" s="33">
        <v>253</v>
      </c>
    </row>
    <row r="132" spans="1:8" customFormat="1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222</v>
      </c>
      <c r="G132" s="32">
        <v>200</v>
      </c>
      <c r="H132" s="33">
        <v>253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222</v>
      </c>
      <c r="G133" s="32">
        <v>244</v>
      </c>
      <c r="H133" s="33">
        <v>253</v>
      </c>
    </row>
    <row r="134" spans="1:8" customFormat="1" ht="110.25" hidden="1" x14ac:dyDescent="0.2">
      <c r="A134" s="16"/>
      <c r="B134" s="14" t="s">
        <v>208</v>
      </c>
      <c r="C134" s="13">
        <v>908</v>
      </c>
      <c r="D134" s="4" t="s">
        <v>26</v>
      </c>
      <c r="E134" s="4" t="s">
        <v>74</v>
      </c>
      <c r="F134" s="13" t="s">
        <v>209</v>
      </c>
      <c r="G134" s="32"/>
      <c r="H134" s="33">
        <v>333</v>
      </c>
    </row>
    <row r="135" spans="1:8" customFormat="1" ht="110.25" hidden="1" x14ac:dyDescent="0.2">
      <c r="A135" s="16"/>
      <c r="B135" s="14" t="s">
        <v>207</v>
      </c>
      <c r="C135" s="13">
        <v>908</v>
      </c>
      <c r="D135" s="4" t="s">
        <v>26</v>
      </c>
      <c r="E135" s="4" t="s">
        <v>74</v>
      </c>
      <c r="F135" s="13" t="s">
        <v>211</v>
      </c>
      <c r="G135" s="32"/>
      <c r="H135" s="33">
        <v>43</v>
      </c>
    </row>
    <row r="136" spans="1:8" customFormat="1" ht="110.25" hidden="1" x14ac:dyDescent="0.2">
      <c r="A136" s="16"/>
      <c r="B136" s="14" t="s">
        <v>216</v>
      </c>
      <c r="C136" s="13">
        <v>908</v>
      </c>
      <c r="D136" s="4" t="s">
        <v>26</v>
      </c>
      <c r="E136" s="4" t="s">
        <v>74</v>
      </c>
      <c r="F136" s="13" t="s">
        <v>212</v>
      </c>
      <c r="G136" s="32"/>
      <c r="H136" s="33">
        <v>7</v>
      </c>
    </row>
    <row r="137" spans="1:8" customFormat="1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 t="s">
        <v>212</v>
      </c>
      <c r="G137" s="32">
        <v>200</v>
      </c>
      <c r="H137" s="33">
        <v>7</v>
      </c>
    </row>
    <row r="138" spans="1:8" customFormat="1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 t="s">
        <v>212</v>
      </c>
      <c r="G138" s="32">
        <v>244</v>
      </c>
      <c r="H138" s="33">
        <v>7</v>
      </c>
    </row>
    <row r="139" spans="1:8" customFormat="1" ht="110.25" hidden="1" x14ac:dyDescent="0.2">
      <c r="A139" s="16"/>
      <c r="B139" s="14" t="s">
        <v>210</v>
      </c>
      <c r="C139" s="13">
        <v>908</v>
      </c>
      <c r="D139" s="4" t="s">
        <v>26</v>
      </c>
      <c r="E139" s="4" t="s">
        <v>74</v>
      </c>
      <c r="F139" s="13" t="s">
        <v>214</v>
      </c>
      <c r="G139" s="32"/>
      <c r="H139" s="33">
        <v>13.5</v>
      </c>
    </row>
    <row r="140" spans="1:8" customFormat="1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74</v>
      </c>
      <c r="F140" s="13" t="s">
        <v>214</v>
      </c>
      <c r="G140" s="32">
        <v>200</v>
      </c>
      <c r="H140" s="33">
        <v>13.5</v>
      </c>
    </row>
    <row r="141" spans="1:8" customFormat="1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74</v>
      </c>
      <c r="F141" s="13" t="s">
        <v>214</v>
      </c>
      <c r="G141" s="32">
        <v>244</v>
      </c>
      <c r="H141" s="33">
        <v>13.5</v>
      </c>
    </row>
    <row r="142" spans="1:8" customFormat="1" ht="110.25" hidden="1" x14ac:dyDescent="0.2">
      <c r="A142" s="16"/>
      <c r="B142" s="14" t="s">
        <v>213</v>
      </c>
      <c r="C142" s="13">
        <v>908</v>
      </c>
      <c r="D142" s="4" t="s">
        <v>26</v>
      </c>
      <c r="E142" s="4" t="s">
        <v>74</v>
      </c>
      <c r="F142" s="13" t="s">
        <v>215</v>
      </c>
      <c r="G142" s="32"/>
      <c r="H142" s="33">
        <v>22.5</v>
      </c>
    </row>
    <row r="143" spans="1:8" customFormat="1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 t="s">
        <v>215</v>
      </c>
      <c r="G143" s="32">
        <v>200</v>
      </c>
      <c r="H143" s="33">
        <v>22.5</v>
      </c>
    </row>
    <row r="144" spans="1:8" customFormat="1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74</v>
      </c>
      <c r="F144" s="13" t="s">
        <v>215</v>
      </c>
      <c r="G144" s="32">
        <v>244</v>
      </c>
      <c r="H144" s="33">
        <v>22.5</v>
      </c>
    </row>
    <row r="145" spans="1:8" customFormat="1" ht="110.25" hidden="1" x14ac:dyDescent="0.2">
      <c r="A145" s="16"/>
      <c r="B145" s="14" t="s">
        <v>154</v>
      </c>
      <c r="C145" s="18">
        <v>908</v>
      </c>
      <c r="D145" s="19" t="s">
        <v>26</v>
      </c>
      <c r="E145" s="19" t="s">
        <v>74</v>
      </c>
      <c r="F145" s="18" t="s">
        <v>155</v>
      </c>
      <c r="G145" s="31"/>
      <c r="H145" s="20">
        <v>290</v>
      </c>
    </row>
    <row r="146" spans="1:8" customFormat="1" ht="110.25" hidden="1" x14ac:dyDescent="0.2">
      <c r="A146" s="16"/>
      <c r="B146" s="14" t="s">
        <v>156</v>
      </c>
      <c r="C146" s="13">
        <v>908</v>
      </c>
      <c r="D146" s="4" t="s">
        <v>26</v>
      </c>
      <c r="E146" s="4" t="s">
        <v>74</v>
      </c>
      <c r="F146" s="13" t="s">
        <v>157</v>
      </c>
      <c r="G146" s="32"/>
      <c r="H146" s="33">
        <v>70</v>
      </c>
    </row>
    <row r="147" spans="1:8" customFormat="1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74</v>
      </c>
      <c r="F147" s="13" t="s">
        <v>157</v>
      </c>
      <c r="G147" s="32">
        <v>200</v>
      </c>
      <c r="H147" s="33">
        <v>70</v>
      </c>
    </row>
    <row r="148" spans="1:8" customFormat="1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74</v>
      </c>
      <c r="F148" s="13" t="s">
        <v>157</v>
      </c>
      <c r="G148" s="32">
        <v>244</v>
      </c>
      <c r="H148" s="33">
        <v>70</v>
      </c>
    </row>
    <row r="149" spans="1:8" customFormat="1" ht="110.25" hidden="1" x14ac:dyDescent="0.2">
      <c r="A149" s="16"/>
      <c r="B149" s="14" t="s">
        <v>158</v>
      </c>
      <c r="C149" s="13">
        <v>908</v>
      </c>
      <c r="D149" s="4" t="s">
        <v>26</v>
      </c>
      <c r="E149" s="4" t="s">
        <v>74</v>
      </c>
      <c r="F149" s="13" t="s">
        <v>159</v>
      </c>
      <c r="G149" s="32"/>
      <c r="H149" s="33">
        <v>220</v>
      </c>
    </row>
    <row r="150" spans="1:8" customFormat="1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74</v>
      </c>
      <c r="F150" s="13" t="s">
        <v>159</v>
      </c>
      <c r="G150" s="32">
        <v>200</v>
      </c>
      <c r="H150" s="33">
        <v>220</v>
      </c>
    </row>
    <row r="151" spans="1:8" customFormat="1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74</v>
      </c>
      <c r="F151" s="13" t="s">
        <v>159</v>
      </c>
      <c r="G151" s="32">
        <v>244</v>
      </c>
      <c r="H151" s="33">
        <v>220</v>
      </c>
    </row>
    <row r="152" spans="1:8" customFormat="1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74</v>
      </c>
      <c r="F152" s="13">
        <v>6100000</v>
      </c>
      <c r="G152" s="32"/>
      <c r="H152" s="33">
        <v>365</v>
      </c>
    </row>
    <row r="153" spans="1:8" customFormat="1" ht="31.5" hidden="1" x14ac:dyDescent="0.2">
      <c r="A153" s="16"/>
      <c r="B153" s="14" t="s">
        <v>134</v>
      </c>
      <c r="C153" s="13">
        <v>908</v>
      </c>
      <c r="D153" s="4" t="s">
        <v>26</v>
      </c>
      <c r="E153" s="4" t="s">
        <v>74</v>
      </c>
      <c r="F153" s="13">
        <v>6106100</v>
      </c>
      <c r="G153" s="32"/>
      <c r="H153" s="33">
        <v>232.8</v>
      </c>
    </row>
    <row r="154" spans="1:8" customFormat="1" ht="31.5" hidden="1" x14ac:dyDescent="0.2">
      <c r="A154" s="16"/>
      <c r="B154" s="14" t="s">
        <v>202</v>
      </c>
      <c r="C154" s="13">
        <v>908</v>
      </c>
      <c r="D154" s="4" t="s">
        <v>26</v>
      </c>
      <c r="E154" s="4" t="s">
        <v>74</v>
      </c>
      <c r="F154" s="13">
        <v>6106101</v>
      </c>
      <c r="G154" s="32"/>
      <c r="H154" s="33">
        <v>232.8</v>
      </c>
    </row>
    <row r="155" spans="1:8" customFormat="1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74</v>
      </c>
      <c r="F155" s="13">
        <v>6106101</v>
      </c>
      <c r="G155" s="32">
        <v>200</v>
      </c>
      <c r="H155" s="33">
        <v>38.799999999999997</v>
      </c>
    </row>
    <row r="156" spans="1:8" customFormat="1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74</v>
      </c>
      <c r="F156" s="13">
        <v>6106101</v>
      </c>
      <c r="G156" s="32">
        <v>244</v>
      </c>
      <c r="H156" s="33">
        <v>38.799999999999997</v>
      </c>
    </row>
    <row r="157" spans="1:8" customFormat="1" ht="15.75" hidden="1" x14ac:dyDescent="0.2">
      <c r="A157" s="16"/>
      <c r="B157" s="14" t="s">
        <v>217</v>
      </c>
      <c r="C157" s="13">
        <v>908</v>
      </c>
      <c r="D157" s="4" t="s">
        <v>26</v>
      </c>
      <c r="E157" s="4" t="s">
        <v>74</v>
      </c>
      <c r="F157" s="13">
        <v>6106101</v>
      </c>
      <c r="G157" s="32">
        <v>500</v>
      </c>
      <c r="H157" s="33">
        <v>194</v>
      </c>
    </row>
    <row r="158" spans="1:8" customFormat="1" ht="15.75" hidden="1" x14ac:dyDescent="0.2">
      <c r="A158" s="16"/>
      <c r="B158" s="14" t="s">
        <v>55</v>
      </c>
      <c r="C158" s="13">
        <v>908</v>
      </c>
      <c r="D158" s="4" t="s">
        <v>26</v>
      </c>
      <c r="E158" s="4" t="s">
        <v>74</v>
      </c>
      <c r="F158" s="13">
        <v>6106101</v>
      </c>
      <c r="G158" s="32">
        <v>530</v>
      </c>
      <c r="H158" s="33">
        <v>194</v>
      </c>
    </row>
    <row r="159" spans="1:8" customFormat="1" ht="31.5" hidden="1" x14ac:dyDescent="0.2">
      <c r="A159" s="16"/>
      <c r="B159" s="14" t="s">
        <v>109</v>
      </c>
      <c r="C159" s="13">
        <v>908</v>
      </c>
      <c r="D159" s="4" t="s">
        <v>26</v>
      </c>
      <c r="E159" s="4" t="s">
        <v>74</v>
      </c>
      <c r="F159" s="13">
        <v>6170000</v>
      </c>
      <c r="G159" s="32"/>
      <c r="H159" s="33">
        <v>132.19999999999999</v>
      </c>
    </row>
    <row r="160" spans="1:8" customFormat="1" ht="15.75" hidden="1" x14ac:dyDescent="0.2">
      <c r="A160" s="16"/>
      <c r="B160" s="14" t="s">
        <v>201</v>
      </c>
      <c r="C160" s="13">
        <v>908</v>
      </c>
      <c r="D160" s="4" t="s">
        <v>26</v>
      </c>
      <c r="E160" s="4" t="s">
        <v>74</v>
      </c>
      <c r="F160" s="13">
        <v>6170090</v>
      </c>
      <c r="G160" s="32"/>
      <c r="H160" s="33">
        <v>132.19999999999999</v>
      </c>
    </row>
    <row r="161" spans="1:11" customFormat="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74</v>
      </c>
      <c r="F161" s="13">
        <v>6170090</v>
      </c>
      <c r="G161" s="32">
        <v>200</v>
      </c>
      <c r="H161" s="33">
        <v>132.19999999999999</v>
      </c>
    </row>
    <row r="162" spans="1:11" customFormat="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74</v>
      </c>
      <c r="F162" s="38">
        <v>6170090</v>
      </c>
      <c r="G162" s="32">
        <v>244</v>
      </c>
      <c r="H162" s="40">
        <v>132.19999999999999</v>
      </c>
    </row>
    <row r="163" spans="1:11" ht="15.75" hidden="1" x14ac:dyDescent="0.2">
      <c r="A163" s="52"/>
      <c r="B163" s="124" t="s">
        <v>81</v>
      </c>
      <c r="C163" s="63">
        <v>908</v>
      </c>
      <c r="D163" s="125" t="s">
        <v>37</v>
      </c>
      <c r="E163" s="125"/>
      <c r="F163" s="119"/>
      <c r="G163" s="88"/>
      <c r="H163" s="126">
        <f>H164</f>
        <v>0</v>
      </c>
      <c r="I163" s="126">
        <f>I164</f>
        <v>0</v>
      </c>
      <c r="J163" s="121">
        <f t="shared" ref="J163:J164" si="2">SUM(I163-H163)</f>
        <v>0</v>
      </c>
      <c r="K163" s="122">
        <v>0</v>
      </c>
    </row>
    <row r="164" spans="1:11" ht="15.75" hidden="1" x14ac:dyDescent="0.2">
      <c r="A164" s="52"/>
      <c r="B164" s="11" t="s">
        <v>85</v>
      </c>
      <c r="C164" s="58">
        <v>908</v>
      </c>
      <c r="D164" s="23" t="s">
        <v>37</v>
      </c>
      <c r="E164" s="23" t="s">
        <v>38</v>
      </c>
      <c r="F164" s="24"/>
      <c r="G164" s="87"/>
      <c r="H164" s="42">
        <v>0</v>
      </c>
      <c r="I164" s="83">
        <v>0</v>
      </c>
      <c r="J164" s="84">
        <f t="shared" si="2"/>
        <v>0</v>
      </c>
      <c r="K164" s="85">
        <v>0</v>
      </c>
    </row>
    <row r="165" spans="1:11" customFormat="1" ht="15.75" hidden="1" x14ac:dyDescent="0.2">
      <c r="A165" s="16"/>
      <c r="B165" s="75" t="s">
        <v>46</v>
      </c>
      <c r="C165" s="13">
        <v>908</v>
      </c>
      <c r="D165" s="76" t="s">
        <v>37</v>
      </c>
      <c r="E165" s="76" t="s">
        <v>38</v>
      </c>
      <c r="F165" s="44">
        <v>6100000</v>
      </c>
      <c r="G165" s="32"/>
      <c r="H165" s="45">
        <f>H166</f>
        <v>665.5</v>
      </c>
    </row>
    <row r="166" spans="1:11" customFormat="1" ht="31.5" hidden="1" x14ac:dyDescent="0.2">
      <c r="A166" s="16"/>
      <c r="B166" s="14" t="s">
        <v>162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33">
        <f>H167</f>
        <v>665.5</v>
      </c>
    </row>
    <row r="167" spans="1:11" customFormat="1" ht="31.5" hidden="1" x14ac:dyDescent="0.2">
      <c r="A167" s="17"/>
      <c r="B167" s="21" t="s">
        <v>86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40">
        <f>H168</f>
        <v>665.5</v>
      </c>
    </row>
    <row r="168" spans="1:11" customFormat="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2">
        <f>H169</f>
        <v>665.5</v>
      </c>
    </row>
    <row r="169" spans="1:11" customFormat="1" ht="15.75" hidden="1" x14ac:dyDescent="0.2">
      <c r="A169" s="16"/>
      <c r="B169" s="68" t="s">
        <v>55</v>
      </c>
      <c r="C169" s="24">
        <v>908</v>
      </c>
      <c r="D169" s="69" t="s">
        <v>37</v>
      </c>
      <c r="E169" s="69" t="s">
        <v>38</v>
      </c>
      <c r="F169" s="109">
        <v>6105118</v>
      </c>
      <c r="G169" s="41">
        <v>530</v>
      </c>
      <c r="H169" s="70">
        <v>665.5</v>
      </c>
    </row>
    <row r="170" spans="1:11" ht="15.75" x14ac:dyDescent="0.2">
      <c r="A170" s="7"/>
      <c r="B170" s="124" t="s">
        <v>53</v>
      </c>
      <c r="C170" s="63">
        <v>907</v>
      </c>
      <c r="D170" s="119" t="s">
        <v>38</v>
      </c>
      <c r="E170" s="119" t="s">
        <v>0</v>
      </c>
      <c r="F170" s="119" t="s">
        <v>0</v>
      </c>
      <c r="G170" s="88" t="s">
        <v>0</v>
      </c>
      <c r="H170" s="126">
        <f>H171</f>
        <v>5653.2</v>
      </c>
      <c r="I170" s="126">
        <f>I171</f>
        <v>1209.64274</v>
      </c>
      <c r="J170" s="121">
        <f t="shared" ref="J170:J171" si="3">SUM(I170-H170)</f>
        <v>-4443.5572599999996</v>
      </c>
      <c r="K170" s="122">
        <f t="shared" ref="K170:K171" si="4">SUM(I170/H170*100)</f>
        <v>21.3974870869596</v>
      </c>
    </row>
    <row r="171" spans="1:11" ht="36.75" customHeight="1" x14ac:dyDescent="0.2">
      <c r="A171" s="7"/>
      <c r="B171" s="83" t="s">
        <v>246</v>
      </c>
      <c r="C171" s="58">
        <v>907</v>
      </c>
      <c r="D171" s="24" t="s">
        <v>38</v>
      </c>
      <c r="E171" s="24">
        <v>10</v>
      </c>
      <c r="F171" s="24" t="s">
        <v>0</v>
      </c>
      <c r="G171" s="87" t="s">
        <v>0</v>
      </c>
      <c r="H171" s="42">
        <v>5653.2</v>
      </c>
      <c r="I171" s="84">
        <v>1209.64274</v>
      </c>
      <c r="J171" s="84">
        <f t="shared" si="3"/>
        <v>-4443.5572599999996</v>
      </c>
      <c r="K171" s="85">
        <f t="shared" si="4"/>
        <v>21.3974870869596</v>
      </c>
    </row>
    <row r="172" spans="1:11" customFormat="1" ht="110.25" hidden="1" x14ac:dyDescent="0.2">
      <c r="A172" s="3"/>
      <c r="B172" s="6" t="s">
        <v>163</v>
      </c>
      <c r="C172" s="13">
        <v>907</v>
      </c>
      <c r="D172" s="44" t="s">
        <v>38</v>
      </c>
      <c r="E172" s="44" t="s">
        <v>25</v>
      </c>
      <c r="F172" s="44" t="s">
        <v>142</v>
      </c>
      <c r="G172" s="32" t="s">
        <v>0</v>
      </c>
      <c r="H172" s="45">
        <v>873.30000000000007</v>
      </c>
    </row>
    <row r="173" spans="1:11" customFormat="1" ht="110.25" hidden="1" x14ac:dyDescent="0.2">
      <c r="A173" s="3"/>
      <c r="B173" s="5" t="s">
        <v>143</v>
      </c>
      <c r="C173" s="13">
        <v>907</v>
      </c>
      <c r="D173" s="13" t="s">
        <v>38</v>
      </c>
      <c r="E173" s="13" t="s">
        <v>25</v>
      </c>
      <c r="F173" s="13" t="s">
        <v>145</v>
      </c>
      <c r="G173" s="32" t="s">
        <v>0</v>
      </c>
      <c r="H173" s="33">
        <v>873.30000000000007</v>
      </c>
    </row>
    <row r="174" spans="1:11" customFormat="1" ht="110.25" hidden="1" x14ac:dyDescent="0.2">
      <c r="A174" s="34" t="s">
        <v>0</v>
      </c>
      <c r="B174" s="5" t="s">
        <v>144</v>
      </c>
      <c r="C174" s="13">
        <v>907</v>
      </c>
      <c r="D174" s="13" t="s">
        <v>38</v>
      </c>
      <c r="E174" s="13" t="s">
        <v>25</v>
      </c>
      <c r="F174" s="13" t="s">
        <v>165</v>
      </c>
      <c r="G174" s="32" t="s">
        <v>0</v>
      </c>
      <c r="H174" s="33">
        <v>873.30000000000007</v>
      </c>
    </row>
    <row r="175" spans="1:11" customFormat="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165</v>
      </c>
      <c r="G175" s="32" t="s">
        <v>28</v>
      </c>
      <c r="H175" s="33">
        <v>725.7</v>
      </c>
    </row>
    <row r="176" spans="1:11" customFormat="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165</v>
      </c>
      <c r="G176" s="32" t="s">
        <v>30</v>
      </c>
      <c r="H176" s="33">
        <v>725.7</v>
      </c>
    </row>
    <row r="177" spans="1:11" customFormat="1" ht="110.25" hidden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165</v>
      </c>
      <c r="G177" s="32" t="s">
        <v>12</v>
      </c>
      <c r="H177" s="33">
        <v>144.6</v>
      </c>
    </row>
    <row r="178" spans="1:11" customFormat="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165</v>
      </c>
      <c r="G178" s="32" t="s">
        <v>14</v>
      </c>
      <c r="H178" s="20">
        <v>144.6</v>
      </c>
    </row>
    <row r="179" spans="1:11" customFormat="1" ht="110.25" hidden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165</v>
      </c>
      <c r="G179" s="32" t="s">
        <v>32</v>
      </c>
      <c r="H179" s="33">
        <v>3</v>
      </c>
    </row>
    <row r="180" spans="1:11" customFormat="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165</v>
      </c>
      <c r="G180" s="32" t="s">
        <v>36</v>
      </c>
      <c r="H180" s="33">
        <v>3</v>
      </c>
    </row>
    <row r="181" spans="1:11" customFormat="1" ht="110.25" hidden="1" x14ac:dyDescent="0.2">
      <c r="A181" s="16"/>
      <c r="B181" s="5" t="s">
        <v>163</v>
      </c>
      <c r="C181" s="24">
        <v>908</v>
      </c>
      <c r="D181" s="23" t="s">
        <v>38</v>
      </c>
      <c r="E181" s="23" t="s">
        <v>25</v>
      </c>
      <c r="F181" s="24" t="s">
        <v>142</v>
      </c>
      <c r="G181" s="41"/>
      <c r="H181" s="42">
        <v>653.5</v>
      </c>
    </row>
    <row r="182" spans="1:11" customFormat="1" ht="110.25" hidden="1" x14ac:dyDescent="0.2">
      <c r="A182" s="16"/>
      <c r="B182" s="11" t="s">
        <v>164</v>
      </c>
      <c r="C182" s="24">
        <v>908</v>
      </c>
      <c r="D182" s="23" t="s">
        <v>38</v>
      </c>
      <c r="E182" s="23" t="s">
        <v>25</v>
      </c>
      <c r="F182" s="24" t="s">
        <v>166</v>
      </c>
      <c r="G182" s="41"/>
      <c r="H182" s="42">
        <v>578.5</v>
      </c>
    </row>
    <row r="183" spans="1:11" customFormat="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166</v>
      </c>
      <c r="G183" s="41">
        <v>200</v>
      </c>
      <c r="H183" s="42">
        <v>578.5</v>
      </c>
    </row>
    <row r="184" spans="1:11" customFormat="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166</v>
      </c>
      <c r="G184" s="41">
        <v>244</v>
      </c>
      <c r="H184" s="42">
        <v>578.5</v>
      </c>
    </row>
    <row r="185" spans="1:11" customFormat="1" ht="110.25" hidden="1" x14ac:dyDescent="0.2">
      <c r="A185" s="16"/>
      <c r="B185" s="11" t="s">
        <v>167</v>
      </c>
      <c r="C185" s="24">
        <v>908</v>
      </c>
      <c r="D185" s="23" t="s">
        <v>38</v>
      </c>
      <c r="E185" s="23" t="s">
        <v>25</v>
      </c>
      <c r="F185" s="24" t="s">
        <v>168</v>
      </c>
      <c r="G185" s="41"/>
      <c r="H185" s="42">
        <v>75</v>
      </c>
    </row>
    <row r="186" spans="1:11" customFormat="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166</v>
      </c>
      <c r="G186" s="41">
        <v>200</v>
      </c>
      <c r="H186" s="42">
        <v>75</v>
      </c>
    </row>
    <row r="187" spans="1:11" customFormat="1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09" t="s">
        <v>166</v>
      </c>
      <c r="G187" s="41">
        <v>244</v>
      </c>
      <c r="H187" s="70">
        <v>75</v>
      </c>
    </row>
    <row r="188" spans="1:11" ht="15.75" x14ac:dyDescent="0.2">
      <c r="A188" s="52"/>
      <c r="B188" s="127" t="s">
        <v>230</v>
      </c>
      <c r="C188" s="64"/>
      <c r="D188" s="128" t="s">
        <v>9</v>
      </c>
      <c r="E188" s="128"/>
      <c r="F188" s="129"/>
      <c r="G188" s="89"/>
      <c r="H188" s="147">
        <f>H189+H197+H199+H198</f>
        <v>67210.437059999997</v>
      </c>
      <c r="I188" s="147">
        <f>I189+I197+I199+I198</f>
        <v>4361.5658599999997</v>
      </c>
      <c r="J188" s="121">
        <f t="shared" ref="J188:J189" si="5">SUM(I188-H188)</f>
        <v>-62848.871199999994</v>
      </c>
      <c r="K188" s="122">
        <f t="shared" ref="K188:K189" si="6">SUM(I188/H188*100)</f>
        <v>6.4894174934561875</v>
      </c>
    </row>
    <row r="189" spans="1:11" ht="15.75" x14ac:dyDescent="0.2">
      <c r="A189" s="52"/>
      <c r="B189" s="83" t="s">
        <v>60</v>
      </c>
      <c r="C189" s="65">
        <v>908</v>
      </c>
      <c r="D189" s="123" t="s">
        <v>9</v>
      </c>
      <c r="E189" s="123" t="s">
        <v>24</v>
      </c>
      <c r="F189" s="130"/>
      <c r="G189" s="90"/>
      <c r="H189" s="151">
        <v>1825</v>
      </c>
      <c r="I189" s="84">
        <v>0</v>
      </c>
      <c r="J189" s="84">
        <f t="shared" si="5"/>
        <v>-1825</v>
      </c>
      <c r="K189" s="85">
        <f t="shared" si="6"/>
        <v>0</v>
      </c>
    </row>
    <row r="190" spans="1:11" customFormat="1" ht="110.25" hidden="1" x14ac:dyDescent="0.2">
      <c r="A190" s="16"/>
      <c r="B190" s="78" t="s">
        <v>169</v>
      </c>
      <c r="C190" s="24">
        <v>908</v>
      </c>
      <c r="D190" s="79" t="s">
        <v>9</v>
      </c>
      <c r="E190" s="79" t="s">
        <v>24</v>
      </c>
      <c r="F190" s="94" t="s">
        <v>170</v>
      </c>
      <c r="G190" s="41"/>
      <c r="H190" s="80">
        <f>H191+H194</f>
        <v>244.72</v>
      </c>
    </row>
    <row r="191" spans="1:11" customFormat="1" ht="110.25" hidden="1" x14ac:dyDescent="0.2">
      <c r="A191" s="16"/>
      <c r="B191" s="11" t="s">
        <v>171</v>
      </c>
      <c r="C191" s="24">
        <v>908</v>
      </c>
      <c r="D191" s="23" t="s">
        <v>9</v>
      </c>
      <c r="E191" s="23" t="s">
        <v>24</v>
      </c>
      <c r="F191" s="24" t="s">
        <v>173</v>
      </c>
      <c r="G191" s="41"/>
      <c r="H191" s="42">
        <f>H192</f>
        <v>144.72</v>
      </c>
    </row>
    <row r="192" spans="1:11" customFormat="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173</v>
      </c>
      <c r="G192" s="41">
        <v>600</v>
      </c>
      <c r="H192" s="42">
        <f>H193</f>
        <v>144.72</v>
      </c>
    </row>
    <row r="193" spans="1:11" customFormat="1" ht="110.25" hidden="1" x14ac:dyDescent="0.2">
      <c r="A193" s="16"/>
      <c r="B193" s="11" t="s">
        <v>172</v>
      </c>
      <c r="C193" s="24">
        <v>908</v>
      </c>
      <c r="D193" s="23" t="s">
        <v>9</v>
      </c>
      <c r="E193" s="23" t="s">
        <v>24</v>
      </c>
      <c r="F193" s="24" t="s">
        <v>173</v>
      </c>
      <c r="G193" s="41">
        <v>630</v>
      </c>
      <c r="H193" s="42">
        <v>144.72</v>
      </c>
    </row>
    <row r="194" spans="1:11" customFormat="1" ht="110.25" hidden="1" x14ac:dyDescent="0.2">
      <c r="A194" s="16"/>
      <c r="B194" s="11" t="s">
        <v>174</v>
      </c>
      <c r="C194" s="24">
        <v>908</v>
      </c>
      <c r="D194" s="23" t="s">
        <v>9</v>
      </c>
      <c r="E194" s="23" t="s">
        <v>24</v>
      </c>
      <c r="F194" s="24" t="s">
        <v>175</v>
      </c>
      <c r="G194" s="41"/>
      <c r="H194" s="42">
        <f>H195</f>
        <v>100</v>
      </c>
    </row>
    <row r="195" spans="1:11" customFormat="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175</v>
      </c>
      <c r="G195" s="41">
        <v>200</v>
      </c>
      <c r="H195" s="42">
        <f>H196</f>
        <v>100</v>
      </c>
    </row>
    <row r="196" spans="1:11" customFormat="1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09" t="s">
        <v>175</v>
      </c>
      <c r="G196" s="41">
        <v>244</v>
      </c>
      <c r="H196" s="70">
        <v>100</v>
      </c>
    </row>
    <row r="197" spans="1:11" ht="15.75" x14ac:dyDescent="0.2">
      <c r="A197" s="52"/>
      <c r="B197" s="83" t="s">
        <v>235</v>
      </c>
      <c r="C197" s="65"/>
      <c r="D197" s="123" t="s">
        <v>9</v>
      </c>
      <c r="E197" s="123" t="s">
        <v>48</v>
      </c>
      <c r="F197" s="24"/>
      <c r="G197" s="90"/>
      <c r="H197" s="42">
        <v>2172.6</v>
      </c>
      <c r="I197" s="84">
        <v>399.32373000000001</v>
      </c>
      <c r="J197" s="84">
        <f t="shared" ref="J197:J199" si="7">SUM(I197-H197)</f>
        <v>-1773.2762699999998</v>
      </c>
      <c r="K197" s="85">
        <f t="shared" ref="K197:K199" si="8">SUM(I197/H197*100)</f>
        <v>18.379993095829882</v>
      </c>
    </row>
    <row r="198" spans="1:11" ht="15.75" x14ac:dyDescent="0.2">
      <c r="A198" s="52"/>
      <c r="B198" s="83" t="s">
        <v>234</v>
      </c>
      <c r="C198" s="65"/>
      <c r="D198" s="123" t="s">
        <v>9</v>
      </c>
      <c r="E198" s="123" t="s">
        <v>25</v>
      </c>
      <c r="F198" s="24"/>
      <c r="G198" s="90"/>
      <c r="H198" s="42">
        <v>33518.887060000001</v>
      </c>
      <c r="I198" s="84">
        <v>0</v>
      </c>
      <c r="J198" s="84">
        <f t="shared" si="7"/>
        <v>-33518.887060000001</v>
      </c>
      <c r="K198" s="85">
        <f t="shared" si="8"/>
        <v>0</v>
      </c>
    </row>
    <row r="199" spans="1:11" ht="15.75" x14ac:dyDescent="0.2">
      <c r="A199" s="52"/>
      <c r="B199" s="11" t="s">
        <v>61</v>
      </c>
      <c r="C199" s="65">
        <v>908</v>
      </c>
      <c r="D199" s="23" t="s">
        <v>9</v>
      </c>
      <c r="E199" s="23" t="s">
        <v>62</v>
      </c>
      <c r="F199" s="24"/>
      <c r="G199" s="90"/>
      <c r="H199" s="42">
        <v>29693.95</v>
      </c>
      <c r="I199" s="84">
        <v>3962.2421300000001</v>
      </c>
      <c r="J199" s="84">
        <f t="shared" si="7"/>
        <v>-25731.707870000002</v>
      </c>
      <c r="K199" s="85">
        <f t="shared" si="8"/>
        <v>13.343600733482747</v>
      </c>
    </row>
    <row r="200" spans="1:11" customFormat="1" ht="31.5" hidden="1" x14ac:dyDescent="0.2">
      <c r="A200" s="16"/>
      <c r="B200" s="78" t="s">
        <v>109</v>
      </c>
      <c r="C200" s="24">
        <v>908</v>
      </c>
      <c r="D200" s="79" t="s">
        <v>9</v>
      </c>
      <c r="E200" s="79" t="s">
        <v>62</v>
      </c>
      <c r="F200" s="94">
        <v>6170000</v>
      </c>
      <c r="G200" s="41"/>
      <c r="H200" s="80">
        <f>H201</f>
        <v>3521.2</v>
      </c>
    </row>
    <row r="201" spans="1:11" customFormat="1" ht="31.5" hidden="1" x14ac:dyDescent="0.2">
      <c r="A201" s="16"/>
      <c r="B201" s="11" t="s">
        <v>218</v>
      </c>
      <c r="C201" s="24">
        <v>908</v>
      </c>
      <c r="D201" s="23" t="s">
        <v>9</v>
      </c>
      <c r="E201" s="23" t="s">
        <v>62</v>
      </c>
      <c r="F201" s="24">
        <v>6170070</v>
      </c>
      <c r="G201" s="41"/>
      <c r="H201" s="42">
        <f>H202</f>
        <v>3521.2</v>
      </c>
    </row>
    <row r="202" spans="1:11" customFormat="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62</v>
      </c>
      <c r="F202" s="24">
        <v>6170070</v>
      </c>
      <c r="G202" s="41">
        <v>200</v>
      </c>
      <c r="H202" s="42">
        <f>H203</f>
        <v>3521.2</v>
      </c>
    </row>
    <row r="203" spans="1:11" customFormat="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62</v>
      </c>
      <c r="F203" s="24">
        <v>6170070</v>
      </c>
      <c r="G203" s="41">
        <v>244</v>
      </c>
      <c r="H203" s="42">
        <v>3521.2</v>
      </c>
    </row>
    <row r="204" spans="1:11" customFormat="1" ht="31.5" hidden="1" x14ac:dyDescent="0.2">
      <c r="A204" s="16"/>
      <c r="B204" s="11" t="s">
        <v>176</v>
      </c>
      <c r="C204" s="24">
        <v>908</v>
      </c>
      <c r="D204" s="23" t="s">
        <v>9</v>
      </c>
      <c r="E204" s="23" t="s">
        <v>62</v>
      </c>
      <c r="F204" s="24">
        <v>6400000</v>
      </c>
      <c r="G204" s="41"/>
      <c r="H204" s="42">
        <f>H205+H209</f>
        <v>336</v>
      </c>
    </row>
    <row r="205" spans="1:11" customFormat="1" ht="15.75" hidden="1" x14ac:dyDescent="0.2">
      <c r="A205" s="16"/>
      <c r="B205" s="11" t="s">
        <v>84</v>
      </c>
      <c r="C205" s="24">
        <v>908</v>
      </c>
      <c r="D205" s="23" t="s">
        <v>9</v>
      </c>
      <c r="E205" s="23" t="s">
        <v>62</v>
      </c>
      <c r="F205" s="24">
        <v>6430000</v>
      </c>
      <c r="G205" s="41"/>
      <c r="H205" s="42">
        <f>H206</f>
        <v>306</v>
      </c>
    </row>
    <row r="206" spans="1:11" customFormat="1" ht="31.5" hidden="1" x14ac:dyDescent="0.2">
      <c r="A206" s="16"/>
      <c r="B206" s="11" t="s">
        <v>177</v>
      </c>
      <c r="C206" s="24">
        <v>908</v>
      </c>
      <c r="D206" s="23" t="s">
        <v>9</v>
      </c>
      <c r="E206" s="23" t="s">
        <v>62</v>
      </c>
      <c r="F206" s="24">
        <v>6430100</v>
      </c>
      <c r="G206" s="41"/>
      <c r="H206" s="42">
        <f>H207</f>
        <v>306</v>
      </c>
    </row>
    <row r="207" spans="1:11" customFormat="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62</v>
      </c>
      <c r="F207" s="24">
        <v>6430100</v>
      </c>
      <c r="G207" s="41">
        <v>600</v>
      </c>
      <c r="H207" s="42">
        <f>H208</f>
        <v>306</v>
      </c>
    </row>
    <row r="208" spans="1:11" customFormat="1" ht="31.5" hidden="1" x14ac:dyDescent="0.2">
      <c r="A208" s="16"/>
      <c r="B208" s="11" t="s">
        <v>172</v>
      </c>
      <c r="C208" s="24">
        <v>908</v>
      </c>
      <c r="D208" s="23" t="s">
        <v>9</v>
      </c>
      <c r="E208" s="23" t="s">
        <v>62</v>
      </c>
      <c r="F208" s="24">
        <v>6430100</v>
      </c>
      <c r="G208" s="41">
        <v>630</v>
      </c>
      <c r="H208" s="42">
        <v>306</v>
      </c>
    </row>
    <row r="209" spans="1:11" customFormat="1" ht="15.75" hidden="1" x14ac:dyDescent="0.2">
      <c r="A209" s="16"/>
      <c r="B209" s="11" t="s">
        <v>178</v>
      </c>
      <c r="C209" s="24">
        <v>908</v>
      </c>
      <c r="D209" s="23" t="s">
        <v>9</v>
      </c>
      <c r="E209" s="23" t="s">
        <v>62</v>
      </c>
      <c r="F209" s="24">
        <v>6440000</v>
      </c>
      <c r="G209" s="41"/>
      <c r="H209" s="42">
        <f>H210</f>
        <v>30</v>
      </c>
    </row>
    <row r="210" spans="1:11" customFormat="1" ht="15.75" hidden="1" x14ac:dyDescent="0.2">
      <c r="A210" s="16"/>
      <c r="B210" s="11" t="s">
        <v>179</v>
      </c>
      <c r="C210" s="24">
        <v>908</v>
      </c>
      <c r="D210" s="23" t="s">
        <v>9</v>
      </c>
      <c r="E210" s="23" t="s">
        <v>62</v>
      </c>
      <c r="F210" s="24">
        <v>6440200</v>
      </c>
      <c r="G210" s="41"/>
      <c r="H210" s="42">
        <f>H211</f>
        <v>30</v>
      </c>
    </row>
    <row r="211" spans="1:11" customFormat="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62</v>
      </c>
      <c r="F211" s="24">
        <v>6440200</v>
      </c>
      <c r="G211" s="41">
        <v>200</v>
      </c>
      <c r="H211" s="42">
        <f>H212</f>
        <v>30</v>
      </c>
    </row>
    <row r="212" spans="1:11" customFormat="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62</v>
      </c>
      <c r="F212" s="24">
        <v>6440200</v>
      </c>
      <c r="G212" s="41">
        <v>244</v>
      </c>
      <c r="H212" s="42">
        <v>30</v>
      </c>
    </row>
    <row r="213" spans="1:11" customFormat="1" ht="110.25" hidden="1" x14ac:dyDescent="0.2">
      <c r="A213" s="16"/>
      <c r="B213" s="14" t="s">
        <v>154</v>
      </c>
      <c r="C213" s="18">
        <v>908</v>
      </c>
      <c r="D213" s="23" t="s">
        <v>9</v>
      </c>
      <c r="E213" s="23" t="s">
        <v>62</v>
      </c>
      <c r="F213" s="18" t="s">
        <v>155</v>
      </c>
      <c r="G213" s="31"/>
      <c r="H213" s="20">
        <f>H214</f>
        <v>296</v>
      </c>
    </row>
    <row r="214" spans="1:11" customFormat="1" ht="110.25" hidden="1" x14ac:dyDescent="0.2">
      <c r="A214" s="16"/>
      <c r="B214" s="14" t="s">
        <v>160</v>
      </c>
      <c r="C214" s="13">
        <v>908</v>
      </c>
      <c r="D214" s="23" t="s">
        <v>9</v>
      </c>
      <c r="E214" s="23" t="s">
        <v>62</v>
      </c>
      <c r="F214" s="13" t="s">
        <v>161</v>
      </c>
      <c r="G214" s="32"/>
      <c r="H214" s="33">
        <f>H215</f>
        <v>296</v>
      </c>
    </row>
    <row r="215" spans="1:11" customFormat="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62</v>
      </c>
      <c r="F215" s="13" t="s">
        <v>161</v>
      </c>
      <c r="G215" s="32">
        <v>200</v>
      </c>
      <c r="H215" s="33">
        <f>H216</f>
        <v>296</v>
      </c>
    </row>
    <row r="216" spans="1:11" customFormat="1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62</v>
      </c>
      <c r="F216" s="38" t="s">
        <v>161</v>
      </c>
      <c r="G216" s="32">
        <v>244</v>
      </c>
      <c r="H216" s="40">
        <v>296</v>
      </c>
    </row>
    <row r="217" spans="1:11" ht="15" customHeight="1" x14ac:dyDescent="0.2">
      <c r="A217" s="55"/>
      <c r="B217" s="124" t="s">
        <v>63</v>
      </c>
      <c r="C217" s="64">
        <v>908</v>
      </c>
      <c r="D217" s="125" t="s">
        <v>24</v>
      </c>
      <c r="E217" s="125"/>
      <c r="F217" s="119"/>
      <c r="G217" s="89"/>
      <c r="H217" s="126">
        <f>H220+H219+H226</f>
        <v>5699.4040400000004</v>
      </c>
      <c r="I217" s="126">
        <f>I226+I220+I219</f>
        <v>0</v>
      </c>
      <c r="J217" s="121">
        <f t="shared" ref="J217:J220" si="9">SUM(I217-H217)</f>
        <v>-5699.4040400000004</v>
      </c>
      <c r="K217" s="122">
        <f t="shared" ref="K217:K220" si="10">SUM(I217/H217*100)</f>
        <v>0</v>
      </c>
    </row>
    <row r="218" spans="1:11" customFormat="1" ht="15.75" hidden="1" x14ac:dyDescent="0.2">
      <c r="A218" s="55"/>
      <c r="B218" s="110" t="s">
        <v>236</v>
      </c>
      <c r="C218" s="64"/>
      <c r="D218" s="111" t="s">
        <v>24</v>
      </c>
      <c r="E218" s="99" t="s">
        <v>26</v>
      </c>
      <c r="F218" s="112"/>
      <c r="G218" s="54"/>
      <c r="H218" s="113">
        <v>0</v>
      </c>
      <c r="I218" s="100">
        <v>0</v>
      </c>
      <c r="J218" s="101">
        <f t="shared" si="9"/>
        <v>0</v>
      </c>
      <c r="K218" s="100"/>
    </row>
    <row r="219" spans="1:11" ht="15.75" x14ac:dyDescent="0.2">
      <c r="A219" s="55"/>
      <c r="B219" s="110" t="s">
        <v>242</v>
      </c>
      <c r="C219" s="64"/>
      <c r="D219" s="99" t="s">
        <v>24</v>
      </c>
      <c r="E219" s="99" t="s">
        <v>26</v>
      </c>
      <c r="F219" s="112"/>
      <c r="G219" s="89"/>
      <c r="H219" s="113">
        <v>1000</v>
      </c>
      <c r="I219" s="101">
        <v>0</v>
      </c>
      <c r="J219" s="101">
        <f>I219-H219</f>
        <v>-1000</v>
      </c>
      <c r="K219" s="100">
        <f>I219/H219*100</f>
        <v>0</v>
      </c>
    </row>
    <row r="220" spans="1:11" ht="15.75" hidden="1" x14ac:dyDescent="0.2">
      <c r="A220" s="52"/>
      <c r="B220" s="11" t="s">
        <v>64</v>
      </c>
      <c r="C220" s="65">
        <v>908</v>
      </c>
      <c r="D220" s="23" t="s">
        <v>24</v>
      </c>
      <c r="E220" s="23" t="s">
        <v>37</v>
      </c>
      <c r="F220" s="24"/>
      <c r="G220" s="90"/>
      <c r="H220" s="42">
        <v>0</v>
      </c>
      <c r="I220" s="84">
        <v>0</v>
      </c>
      <c r="J220" s="84">
        <f t="shared" si="9"/>
        <v>0</v>
      </c>
      <c r="K220" s="85">
        <v>0</v>
      </c>
    </row>
    <row r="221" spans="1:11" customFormat="1" ht="110.25" hidden="1" x14ac:dyDescent="0.2">
      <c r="A221" s="16"/>
      <c r="B221" s="78" t="s">
        <v>169</v>
      </c>
      <c r="C221" s="24">
        <v>908</v>
      </c>
      <c r="D221" s="79" t="s">
        <v>24</v>
      </c>
      <c r="E221" s="79" t="s">
        <v>37</v>
      </c>
      <c r="F221" s="94" t="s">
        <v>170</v>
      </c>
      <c r="G221" s="41"/>
      <c r="H221" s="80">
        <f>H222</f>
        <v>1340.19</v>
      </c>
    </row>
    <row r="222" spans="1:11" customFormat="1" ht="110.25" hidden="1" x14ac:dyDescent="0.2">
      <c r="A222" s="16"/>
      <c r="B222" s="11" t="s">
        <v>162</v>
      </c>
      <c r="C222" s="24">
        <v>908</v>
      </c>
      <c r="D222" s="23" t="s">
        <v>24</v>
      </c>
      <c r="E222" s="23" t="s">
        <v>37</v>
      </c>
      <c r="F222" s="24" t="s">
        <v>180</v>
      </c>
      <c r="G222" s="41"/>
      <c r="H222" s="42">
        <f>H223</f>
        <v>1340.19</v>
      </c>
    </row>
    <row r="223" spans="1:11" customFormat="1" ht="110.25" hidden="1" x14ac:dyDescent="0.2">
      <c r="A223" s="16"/>
      <c r="B223" s="11" t="s">
        <v>181</v>
      </c>
      <c r="C223" s="24">
        <v>908</v>
      </c>
      <c r="D223" s="23" t="s">
        <v>24</v>
      </c>
      <c r="E223" s="23" t="s">
        <v>37</v>
      </c>
      <c r="F223" s="24" t="s">
        <v>182</v>
      </c>
      <c r="G223" s="41"/>
      <c r="H223" s="42">
        <f>H224</f>
        <v>1340.19</v>
      </c>
    </row>
    <row r="224" spans="1:11" customFormat="1" ht="17.25" hidden="1" customHeight="1" x14ac:dyDescent="0.2">
      <c r="A224" s="16"/>
      <c r="B224" s="11" t="s">
        <v>67</v>
      </c>
      <c r="C224" s="24">
        <v>908</v>
      </c>
      <c r="D224" s="23" t="s">
        <v>24</v>
      </c>
      <c r="E224" s="23" t="s">
        <v>37</v>
      </c>
      <c r="F224" s="24" t="s">
        <v>182</v>
      </c>
      <c r="G224" s="41">
        <v>400</v>
      </c>
      <c r="H224" s="30">
        <f>H225</f>
        <v>1340.19</v>
      </c>
    </row>
    <row r="225" spans="1:15" customFormat="1" ht="19.5" hidden="1" customHeight="1" x14ac:dyDescent="0.2">
      <c r="A225" s="16"/>
      <c r="B225" s="68" t="s">
        <v>68</v>
      </c>
      <c r="C225" s="24">
        <v>908</v>
      </c>
      <c r="D225" s="69" t="s">
        <v>24</v>
      </c>
      <c r="E225" s="69" t="s">
        <v>37</v>
      </c>
      <c r="F225" s="109" t="s">
        <v>182</v>
      </c>
      <c r="G225" s="41">
        <v>414</v>
      </c>
      <c r="H225" s="71">
        <v>1340.19</v>
      </c>
    </row>
    <row r="226" spans="1:15" ht="19.5" customHeight="1" x14ac:dyDescent="0.2">
      <c r="A226" s="52"/>
      <c r="B226" s="144" t="s">
        <v>243</v>
      </c>
      <c r="C226" s="65"/>
      <c r="D226" s="82" t="s">
        <v>24</v>
      </c>
      <c r="E226" s="82" t="s">
        <v>38</v>
      </c>
      <c r="F226" s="109"/>
      <c r="G226" s="90"/>
      <c r="H226" s="71">
        <v>4699.4040400000004</v>
      </c>
      <c r="I226" s="84">
        <v>0</v>
      </c>
      <c r="J226" s="85">
        <f>I226-H226</f>
        <v>-4699.4040400000004</v>
      </c>
      <c r="K226" s="85">
        <f>I226/H226*100</f>
        <v>0</v>
      </c>
    </row>
    <row r="227" spans="1:15" ht="19.5" customHeight="1" x14ac:dyDescent="0.2">
      <c r="A227" s="55"/>
      <c r="B227" s="124" t="s">
        <v>231</v>
      </c>
      <c r="C227" s="64"/>
      <c r="D227" s="125" t="s">
        <v>15</v>
      </c>
      <c r="E227" s="125"/>
      <c r="F227" s="119"/>
      <c r="G227" s="89"/>
      <c r="H227" s="131">
        <f>H228+H257+H312+H317+H311</f>
        <v>567926.76888999995</v>
      </c>
      <c r="I227" s="131">
        <f>I228+I257+I312+I317+I311</f>
        <v>138230.26783999999</v>
      </c>
      <c r="J227" s="121">
        <f t="shared" ref="J227:J228" si="11">SUM(I227-H227)</f>
        <v>-429696.50104999996</v>
      </c>
      <c r="K227" s="122">
        <f t="shared" ref="K227:K228" si="12">SUM(I227/H227*100)</f>
        <v>24.339452797790802</v>
      </c>
      <c r="O227" s="104"/>
    </row>
    <row r="228" spans="1:15" ht="21" customHeight="1" x14ac:dyDescent="0.2">
      <c r="A228" s="56" t="s">
        <v>0</v>
      </c>
      <c r="B228" s="11" t="s">
        <v>54</v>
      </c>
      <c r="C228" s="66">
        <v>905</v>
      </c>
      <c r="D228" s="24" t="s">
        <v>15</v>
      </c>
      <c r="E228" s="24" t="s">
        <v>26</v>
      </c>
      <c r="F228" s="24" t="s">
        <v>0</v>
      </c>
      <c r="G228" s="91" t="s">
        <v>0</v>
      </c>
      <c r="H228" s="42">
        <v>169946.6</v>
      </c>
      <c r="I228" s="42">
        <v>41525.042379999999</v>
      </c>
      <c r="J228" s="84">
        <f t="shared" si="11"/>
        <v>-128421.55762000001</v>
      </c>
      <c r="K228" s="85">
        <f t="shared" si="12"/>
        <v>24.434170721862042</v>
      </c>
    </row>
    <row r="229" spans="1:15" customFormat="1" ht="31.5" hidden="1" x14ac:dyDescent="0.2">
      <c r="A229" s="7" t="s">
        <v>0</v>
      </c>
      <c r="B229" s="81" t="s">
        <v>115</v>
      </c>
      <c r="C229" s="37">
        <v>905</v>
      </c>
      <c r="D229" s="44" t="s">
        <v>15</v>
      </c>
      <c r="E229" s="44" t="s">
        <v>26</v>
      </c>
      <c r="F229" s="44">
        <v>6200000</v>
      </c>
      <c r="G229" s="32" t="s">
        <v>0</v>
      </c>
      <c r="H229" s="45">
        <f>H230</f>
        <v>57697.4</v>
      </c>
    </row>
    <row r="230" spans="1:15" customFormat="1" ht="15.75" hidden="1" x14ac:dyDescent="0.2">
      <c r="A230" s="7" t="s">
        <v>0</v>
      </c>
      <c r="B230" s="9" t="s">
        <v>116</v>
      </c>
      <c r="C230" s="37">
        <v>905</v>
      </c>
      <c r="D230" s="13" t="s">
        <v>15</v>
      </c>
      <c r="E230" s="13" t="s">
        <v>26</v>
      </c>
      <c r="F230" s="13">
        <v>6210000</v>
      </c>
      <c r="G230" s="32" t="s">
        <v>0</v>
      </c>
      <c r="H230" s="33">
        <f>H231+H234+H249+H253</f>
        <v>57697.4</v>
      </c>
    </row>
    <row r="231" spans="1:15" customFormat="1" ht="31.5" hidden="1" x14ac:dyDescent="0.2">
      <c r="A231" s="7"/>
      <c r="B231" s="9" t="s">
        <v>118</v>
      </c>
      <c r="C231" s="37">
        <v>905</v>
      </c>
      <c r="D231" s="13" t="s">
        <v>15</v>
      </c>
      <c r="E231" s="13" t="s">
        <v>26</v>
      </c>
      <c r="F231" s="13">
        <v>6210100</v>
      </c>
      <c r="G231" s="32"/>
      <c r="H231" s="33">
        <f>H232</f>
        <v>472.7</v>
      </c>
    </row>
    <row r="232" spans="1:15" customFormat="1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2" t="s">
        <v>17</v>
      </c>
      <c r="H232" s="33">
        <f>H233</f>
        <v>472.7</v>
      </c>
    </row>
    <row r="233" spans="1:15" customFormat="1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2" t="s">
        <v>19</v>
      </c>
      <c r="H233" s="33">
        <v>472.7</v>
      </c>
    </row>
    <row r="234" spans="1:15" customFormat="1" ht="15.75" hidden="1" x14ac:dyDescent="0.2">
      <c r="A234" s="7"/>
      <c r="B234" s="9" t="s">
        <v>124</v>
      </c>
      <c r="C234" s="13">
        <v>905</v>
      </c>
      <c r="D234" s="13" t="s">
        <v>15</v>
      </c>
      <c r="E234" s="13" t="s">
        <v>26</v>
      </c>
      <c r="F234" s="13">
        <v>6210300</v>
      </c>
      <c r="G234" s="32"/>
      <c r="H234" s="33">
        <f>H235</f>
        <v>777.9</v>
      </c>
    </row>
    <row r="235" spans="1:15" customFormat="1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2" t="s">
        <v>17</v>
      </c>
      <c r="H235" s="33">
        <f>H236</f>
        <v>777.9</v>
      </c>
    </row>
    <row r="236" spans="1:15" customFormat="1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2" t="s">
        <v>19</v>
      </c>
      <c r="H236" s="33">
        <f>H239+H242+H245+H248</f>
        <v>777.9</v>
      </c>
    </row>
    <row r="237" spans="1:15" customFormat="1" ht="47.25" hidden="1" x14ac:dyDescent="0.2">
      <c r="A237" s="7"/>
      <c r="B237" s="9" t="s">
        <v>96</v>
      </c>
      <c r="C237" s="13">
        <v>905</v>
      </c>
      <c r="D237" s="13" t="s">
        <v>15</v>
      </c>
      <c r="E237" s="13" t="s">
        <v>26</v>
      </c>
      <c r="F237" s="13">
        <v>6210301</v>
      </c>
      <c r="G237" s="32"/>
      <c r="H237" s="33">
        <f>H238</f>
        <v>630.9</v>
      </c>
    </row>
    <row r="238" spans="1:15" customFormat="1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2" t="s">
        <v>17</v>
      </c>
      <c r="H238" s="33">
        <f>H239</f>
        <v>630.9</v>
      </c>
    </row>
    <row r="239" spans="1:15" customFormat="1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2" t="s">
        <v>19</v>
      </c>
      <c r="H239" s="33">
        <v>630.9</v>
      </c>
    </row>
    <row r="240" spans="1:15" customFormat="1" ht="15.75" hidden="1" x14ac:dyDescent="0.2">
      <c r="A240" s="7"/>
      <c r="B240" s="9" t="s">
        <v>121</v>
      </c>
      <c r="C240" s="13">
        <v>905</v>
      </c>
      <c r="D240" s="13" t="s">
        <v>15</v>
      </c>
      <c r="E240" s="13" t="s">
        <v>26</v>
      </c>
      <c r="F240" s="13">
        <v>6210302</v>
      </c>
      <c r="G240" s="32"/>
      <c r="H240" s="33">
        <f>H241</f>
        <v>52</v>
      </c>
    </row>
    <row r="241" spans="1:8" customFormat="1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2" t="s">
        <v>17</v>
      </c>
      <c r="H241" s="33">
        <f>H242</f>
        <v>52</v>
      </c>
    </row>
    <row r="242" spans="1:8" customFormat="1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2" t="s">
        <v>19</v>
      </c>
      <c r="H242" s="33">
        <v>52</v>
      </c>
    </row>
    <row r="243" spans="1:8" customFormat="1" ht="15.75" hidden="1" x14ac:dyDescent="0.2">
      <c r="A243" s="7"/>
      <c r="B243" s="9" t="s">
        <v>122</v>
      </c>
      <c r="C243" s="13">
        <v>905</v>
      </c>
      <c r="D243" s="13" t="s">
        <v>15</v>
      </c>
      <c r="E243" s="13" t="s">
        <v>26</v>
      </c>
      <c r="F243" s="13">
        <v>6210303</v>
      </c>
      <c r="G243" s="32"/>
      <c r="H243" s="33">
        <f>H244</f>
        <v>25</v>
      </c>
    </row>
    <row r="244" spans="1:8" customFormat="1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2" t="s">
        <v>17</v>
      </c>
      <c r="H244" s="33">
        <f>H245</f>
        <v>25</v>
      </c>
    </row>
    <row r="245" spans="1:8" customFormat="1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2" t="s">
        <v>19</v>
      </c>
      <c r="H245" s="33">
        <v>25</v>
      </c>
    </row>
    <row r="246" spans="1:8" customFormat="1" ht="18" hidden="1" customHeight="1" x14ac:dyDescent="0.2">
      <c r="A246" s="7"/>
      <c r="B246" s="9" t="s">
        <v>123</v>
      </c>
      <c r="C246" s="13">
        <v>905</v>
      </c>
      <c r="D246" s="13" t="s">
        <v>15</v>
      </c>
      <c r="E246" s="13" t="s">
        <v>26</v>
      </c>
      <c r="F246" s="13">
        <v>6210304</v>
      </c>
      <c r="G246" s="32"/>
      <c r="H246" s="33">
        <f>H247</f>
        <v>70</v>
      </c>
    </row>
    <row r="247" spans="1:8" customFormat="1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2" t="s">
        <v>17</v>
      </c>
      <c r="H247" s="33">
        <f>H248</f>
        <v>70</v>
      </c>
    </row>
    <row r="248" spans="1:8" customFormat="1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2" t="s">
        <v>19</v>
      </c>
      <c r="H248" s="33">
        <v>70</v>
      </c>
    </row>
    <row r="249" spans="1:8" customFormat="1" ht="31.5" hidden="1" x14ac:dyDescent="0.2">
      <c r="A249" s="7"/>
      <c r="B249" s="5" t="s">
        <v>97</v>
      </c>
      <c r="C249" s="13">
        <v>905</v>
      </c>
      <c r="D249" s="13" t="s">
        <v>15</v>
      </c>
      <c r="E249" s="13" t="s">
        <v>26</v>
      </c>
      <c r="F249" s="13">
        <v>6210460</v>
      </c>
      <c r="G249" s="32"/>
      <c r="H249" s="33">
        <f>H250</f>
        <v>6706.8</v>
      </c>
    </row>
    <row r="250" spans="1:8" customFormat="1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2">
        <v>600</v>
      </c>
      <c r="H250" s="33">
        <f>H251+H252</f>
        <v>6706.8</v>
      </c>
    </row>
    <row r="251" spans="1:8" customFormat="1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2">
        <v>611</v>
      </c>
      <c r="H251" s="33">
        <v>6576.7</v>
      </c>
    </row>
    <row r="252" spans="1:8" customFormat="1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2">
        <v>612</v>
      </c>
      <c r="H252" s="33">
        <v>130.1</v>
      </c>
    </row>
    <row r="253" spans="1:8" customFormat="1" ht="31.5" hidden="1" x14ac:dyDescent="0.2">
      <c r="A253" s="34" t="s">
        <v>0</v>
      </c>
      <c r="B253" s="6" t="s">
        <v>50</v>
      </c>
      <c r="C253" s="13">
        <v>905</v>
      </c>
      <c r="D253" s="13" t="s">
        <v>15</v>
      </c>
      <c r="E253" s="13" t="s">
        <v>26</v>
      </c>
      <c r="F253" s="13">
        <v>6216000</v>
      </c>
      <c r="G253" s="32" t="s">
        <v>0</v>
      </c>
      <c r="H253" s="33">
        <f>H254</f>
        <v>49740</v>
      </c>
    </row>
    <row r="254" spans="1:8" customFormat="1" ht="18.75" hidden="1" customHeight="1" x14ac:dyDescent="0.2">
      <c r="A254" s="34" t="s">
        <v>0</v>
      </c>
      <c r="B254" s="5" t="s">
        <v>117</v>
      </c>
      <c r="C254" s="13">
        <v>905</v>
      </c>
      <c r="D254" s="13" t="s">
        <v>15</v>
      </c>
      <c r="E254" s="13" t="s">
        <v>26</v>
      </c>
      <c r="F254" s="13">
        <v>6216006</v>
      </c>
      <c r="G254" s="32" t="s">
        <v>0</v>
      </c>
      <c r="H254" s="33">
        <f>H255</f>
        <v>49740</v>
      </c>
    </row>
    <row r="255" spans="1:8" customFormat="1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2">
        <v>600</v>
      </c>
      <c r="H255" s="33">
        <f>H256</f>
        <v>49740</v>
      </c>
    </row>
    <row r="256" spans="1:8" customFormat="1" ht="47.25" hidden="1" x14ac:dyDescent="0.2">
      <c r="A256" s="3" t="s">
        <v>0</v>
      </c>
      <c r="B256" s="8" t="s">
        <v>22</v>
      </c>
      <c r="C256" s="13">
        <v>905</v>
      </c>
      <c r="D256" s="38" t="s">
        <v>15</v>
      </c>
      <c r="E256" s="38" t="s">
        <v>26</v>
      </c>
      <c r="F256" s="38">
        <v>6216006</v>
      </c>
      <c r="G256" s="32">
        <v>611</v>
      </c>
      <c r="H256" s="40">
        <v>49740</v>
      </c>
    </row>
    <row r="257" spans="1:11" ht="15.75" x14ac:dyDescent="0.2">
      <c r="A257" s="36" t="s">
        <v>0</v>
      </c>
      <c r="B257" s="11" t="s">
        <v>47</v>
      </c>
      <c r="C257" s="58">
        <v>902</v>
      </c>
      <c r="D257" s="24" t="s">
        <v>15</v>
      </c>
      <c r="E257" s="24" t="s">
        <v>37</v>
      </c>
      <c r="F257" s="24" t="s">
        <v>0</v>
      </c>
      <c r="G257" s="87" t="s">
        <v>0</v>
      </c>
      <c r="H257" s="42">
        <v>342835.00388999999</v>
      </c>
      <c r="I257" s="84">
        <v>82810.111449999997</v>
      </c>
      <c r="J257" s="84">
        <f t="shared" ref="J257" si="13">SUM(I257-H257)</f>
        <v>-260024.89244</v>
      </c>
      <c r="K257" s="85">
        <f>SUM(I257/H257*100)</f>
        <v>24.154508877561977</v>
      </c>
    </row>
    <row r="258" spans="1:11" customFormat="1" ht="31.5" hidden="1" x14ac:dyDescent="0.2">
      <c r="A258" s="36" t="s">
        <v>0</v>
      </c>
      <c r="B258" s="74" t="s">
        <v>93</v>
      </c>
      <c r="C258" s="37">
        <v>902</v>
      </c>
      <c r="D258" s="44" t="s">
        <v>15</v>
      </c>
      <c r="E258" s="44" t="s">
        <v>37</v>
      </c>
      <c r="F258" s="44">
        <v>6300000</v>
      </c>
      <c r="G258" s="32" t="s">
        <v>0</v>
      </c>
      <c r="H258" s="45">
        <v>8521.1</v>
      </c>
    </row>
    <row r="259" spans="1:11" customFormat="1" ht="31.5" hidden="1" x14ac:dyDescent="0.2">
      <c r="A259" s="3" t="s">
        <v>0</v>
      </c>
      <c r="B259" s="6" t="s">
        <v>94</v>
      </c>
      <c r="C259" s="13">
        <v>902</v>
      </c>
      <c r="D259" s="13" t="s">
        <v>15</v>
      </c>
      <c r="E259" s="13" t="s">
        <v>37</v>
      </c>
      <c r="F259" s="13">
        <v>6350000</v>
      </c>
      <c r="G259" s="32" t="s">
        <v>0</v>
      </c>
      <c r="H259" s="33">
        <v>8521.1</v>
      </c>
    </row>
    <row r="260" spans="1:11" customFormat="1" ht="19.5" hidden="1" customHeight="1" x14ac:dyDescent="0.2">
      <c r="A260" s="3" t="s">
        <v>0</v>
      </c>
      <c r="B260" s="5" t="s">
        <v>95</v>
      </c>
      <c r="C260" s="13">
        <v>902</v>
      </c>
      <c r="D260" s="13" t="s">
        <v>15</v>
      </c>
      <c r="E260" s="13" t="s">
        <v>37</v>
      </c>
      <c r="F260" s="13">
        <v>6350100</v>
      </c>
      <c r="G260" s="32" t="s">
        <v>0</v>
      </c>
      <c r="H260" s="33">
        <v>120.9</v>
      </c>
    </row>
    <row r="261" spans="1:11" customFormat="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2" t="s">
        <v>17</v>
      </c>
      <c r="H261" s="33">
        <v>120.9</v>
      </c>
    </row>
    <row r="262" spans="1:11" customFormat="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2" t="s">
        <v>19</v>
      </c>
      <c r="H262" s="33">
        <v>120.9</v>
      </c>
    </row>
    <row r="263" spans="1:11" customFormat="1" ht="47.25" hidden="1" x14ac:dyDescent="0.2">
      <c r="A263" s="3" t="s">
        <v>0</v>
      </c>
      <c r="B263" s="29" t="s">
        <v>96</v>
      </c>
      <c r="C263" s="13">
        <v>902</v>
      </c>
      <c r="D263" s="13" t="s">
        <v>15</v>
      </c>
      <c r="E263" s="13" t="s">
        <v>37</v>
      </c>
      <c r="F263" s="13">
        <v>6350200</v>
      </c>
      <c r="G263" s="32" t="s">
        <v>0</v>
      </c>
      <c r="H263" s="33">
        <v>51</v>
      </c>
    </row>
    <row r="264" spans="1:11" customFormat="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2" t="s">
        <v>17</v>
      </c>
      <c r="H264" s="33">
        <v>51</v>
      </c>
    </row>
    <row r="265" spans="1:11" customFormat="1" ht="15.75" hidden="1" x14ac:dyDescent="0.2">
      <c r="A265" s="34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2" t="s">
        <v>19</v>
      </c>
      <c r="H265" s="33">
        <v>51</v>
      </c>
    </row>
    <row r="266" spans="1:11" customFormat="1" ht="31.5" hidden="1" x14ac:dyDescent="0.2">
      <c r="A266" s="3" t="s">
        <v>0</v>
      </c>
      <c r="B266" s="5" t="s">
        <v>97</v>
      </c>
      <c r="C266" s="13">
        <v>902</v>
      </c>
      <c r="D266" s="13" t="s">
        <v>15</v>
      </c>
      <c r="E266" s="13" t="s">
        <v>37</v>
      </c>
      <c r="F266" s="13">
        <v>6350360</v>
      </c>
      <c r="G266" s="32" t="s">
        <v>0</v>
      </c>
      <c r="H266" s="33">
        <v>8349.2000000000007</v>
      </c>
    </row>
    <row r="267" spans="1:11" customFormat="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2" t="s">
        <v>17</v>
      </c>
      <c r="H267" s="33">
        <v>8349.2000000000007</v>
      </c>
    </row>
    <row r="268" spans="1:11" customFormat="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2" t="s">
        <v>23</v>
      </c>
      <c r="H268" s="33">
        <v>8349.2000000000007</v>
      </c>
    </row>
    <row r="269" spans="1:11" customFormat="1" ht="31.5" hidden="1" x14ac:dyDescent="0.2">
      <c r="A269" s="3" t="s">
        <v>0</v>
      </c>
      <c r="B269" s="10" t="s">
        <v>115</v>
      </c>
      <c r="C269" s="13">
        <v>905</v>
      </c>
      <c r="D269" s="13" t="s">
        <v>15</v>
      </c>
      <c r="E269" s="13" t="s">
        <v>37</v>
      </c>
      <c r="F269" s="13">
        <v>6200000</v>
      </c>
      <c r="G269" s="32" t="s">
        <v>0</v>
      </c>
      <c r="H269" s="33">
        <v>160877.20000000001</v>
      </c>
    </row>
    <row r="270" spans="1:11" customFormat="1" ht="15.75" hidden="1" x14ac:dyDescent="0.2">
      <c r="A270" s="34" t="s">
        <v>0</v>
      </c>
      <c r="B270" s="5" t="s">
        <v>119</v>
      </c>
      <c r="C270" s="13">
        <v>905</v>
      </c>
      <c r="D270" s="13" t="s">
        <v>15</v>
      </c>
      <c r="E270" s="13" t="s">
        <v>37</v>
      </c>
      <c r="F270" s="13">
        <v>6220000</v>
      </c>
      <c r="G270" s="32" t="s">
        <v>0</v>
      </c>
      <c r="H270" s="33">
        <v>152232</v>
      </c>
    </row>
    <row r="271" spans="1:11" customFormat="1" ht="31.5" hidden="1" x14ac:dyDescent="0.2">
      <c r="A271" s="34" t="s">
        <v>0</v>
      </c>
      <c r="B271" s="9" t="s">
        <v>118</v>
      </c>
      <c r="C271" s="13">
        <v>905</v>
      </c>
      <c r="D271" s="13" t="s">
        <v>15</v>
      </c>
      <c r="E271" s="13" t="s">
        <v>37</v>
      </c>
      <c r="F271" s="13">
        <v>6220100</v>
      </c>
      <c r="G271" s="32" t="s">
        <v>0</v>
      </c>
      <c r="H271" s="33">
        <v>433.4</v>
      </c>
    </row>
    <row r="272" spans="1:11" customFormat="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2">
        <v>600</v>
      </c>
      <c r="H272" s="33">
        <v>433.4</v>
      </c>
    </row>
    <row r="273" spans="1:8" customFormat="1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2">
        <v>612</v>
      </c>
      <c r="H273" s="33">
        <v>433.4</v>
      </c>
    </row>
    <row r="274" spans="1:8" customFormat="1" ht="31.5" hidden="1" x14ac:dyDescent="0.2">
      <c r="A274" s="3"/>
      <c r="B274" s="5" t="s">
        <v>120</v>
      </c>
      <c r="C274" s="13">
        <v>905</v>
      </c>
      <c r="D274" s="13" t="s">
        <v>15</v>
      </c>
      <c r="E274" s="13" t="s">
        <v>37</v>
      </c>
      <c r="F274" s="13">
        <v>6220300</v>
      </c>
      <c r="G274" s="32"/>
      <c r="H274" s="33">
        <v>1407.7</v>
      </c>
    </row>
    <row r="275" spans="1:8" customFormat="1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2">
        <v>600</v>
      </c>
      <c r="H275" s="33">
        <v>1407.7</v>
      </c>
    </row>
    <row r="276" spans="1:8" customFormat="1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2">
        <v>612</v>
      </c>
      <c r="H276" s="33">
        <v>1407.7</v>
      </c>
    </row>
    <row r="277" spans="1:8" customFormat="1" ht="15.75" hidden="1" x14ac:dyDescent="0.2">
      <c r="A277" s="3"/>
      <c r="B277" s="8" t="s">
        <v>125</v>
      </c>
      <c r="C277" s="13">
        <v>905</v>
      </c>
      <c r="D277" s="13" t="s">
        <v>15</v>
      </c>
      <c r="E277" s="13" t="s">
        <v>37</v>
      </c>
      <c r="F277" s="13">
        <v>6220500</v>
      </c>
      <c r="G277" s="32"/>
      <c r="H277" s="33">
        <v>272.60000000000002</v>
      </c>
    </row>
    <row r="278" spans="1:8" customFormat="1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2">
        <v>600</v>
      </c>
      <c r="H278" s="33">
        <v>272.60000000000002</v>
      </c>
    </row>
    <row r="279" spans="1:8" customFormat="1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2">
        <v>612</v>
      </c>
      <c r="H279" s="33">
        <v>272.60000000000002</v>
      </c>
    </row>
    <row r="280" spans="1:8" customFormat="1" ht="31.5" hidden="1" x14ac:dyDescent="0.2">
      <c r="A280" s="7"/>
      <c r="B280" s="9" t="s">
        <v>126</v>
      </c>
      <c r="C280" s="13">
        <v>905</v>
      </c>
      <c r="D280" s="13" t="s">
        <v>15</v>
      </c>
      <c r="E280" s="13" t="s">
        <v>37</v>
      </c>
      <c r="F280" s="13">
        <v>6220501</v>
      </c>
      <c r="G280" s="32" t="s">
        <v>0</v>
      </c>
      <c r="H280" s="33">
        <v>160.6</v>
      </c>
    </row>
    <row r="281" spans="1:8" customFormat="1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2">
        <v>600</v>
      </c>
      <c r="H281" s="33">
        <v>160.6</v>
      </c>
    </row>
    <row r="282" spans="1:8" customFormat="1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2">
        <v>612</v>
      </c>
      <c r="H282" s="33">
        <v>160.6</v>
      </c>
    </row>
    <row r="283" spans="1:8" customFormat="1" ht="47.25" hidden="1" x14ac:dyDescent="0.2">
      <c r="A283" s="7"/>
      <c r="B283" s="9" t="s">
        <v>127</v>
      </c>
      <c r="C283" s="13">
        <v>905</v>
      </c>
      <c r="D283" s="13" t="s">
        <v>15</v>
      </c>
      <c r="E283" s="13" t="s">
        <v>37</v>
      </c>
      <c r="F283" s="13">
        <v>6220502</v>
      </c>
      <c r="G283" s="32" t="s">
        <v>0</v>
      </c>
      <c r="H283" s="33">
        <v>64.900000000000006</v>
      </c>
    </row>
    <row r="284" spans="1:8" customFormat="1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2">
        <v>600</v>
      </c>
      <c r="H284" s="33">
        <v>64.900000000000006</v>
      </c>
    </row>
    <row r="285" spans="1:8" customFormat="1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2">
        <v>612</v>
      </c>
      <c r="H285" s="33">
        <v>64.900000000000006</v>
      </c>
    </row>
    <row r="286" spans="1:8" customFormat="1" ht="47.25" hidden="1" x14ac:dyDescent="0.2">
      <c r="A286" s="7"/>
      <c r="B286" s="9" t="s">
        <v>128</v>
      </c>
      <c r="C286" s="13">
        <v>905</v>
      </c>
      <c r="D286" s="13" t="s">
        <v>15</v>
      </c>
      <c r="E286" s="13" t="s">
        <v>37</v>
      </c>
      <c r="F286" s="13">
        <v>6220503</v>
      </c>
      <c r="G286" s="32" t="s">
        <v>0</v>
      </c>
      <c r="H286" s="33">
        <v>11.6</v>
      </c>
    </row>
    <row r="287" spans="1:8" customFormat="1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2">
        <v>600</v>
      </c>
      <c r="H287" s="33">
        <v>11.6</v>
      </c>
    </row>
    <row r="288" spans="1:8" customFormat="1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2">
        <v>612</v>
      </c>
      <c r="H288" s="33">
        <v>11.6</v>
      </c>
    </row>
    <row r="289" spans="1:8" customFormat="1" ht="15.75" hidden="1" x14ac:dyDescent="0.2">
      <c r="A289" s="7"/>
      <c r="B289" s="9" t="s">
        <v>121</v>
      </c>
      <c r="C289" s="13">
        <v>905</v>
      </c>
      <c r="D289" s="13" t="s">
        <v>15</v>
      </c>
      <c r="E289" s="13" t="s">
        <v>37</v>
      </c>
      <c r="F289" s="13">
        <v>6220505</v>
      </c>
      <c r="G289" s="32" t="s">
        <v>0</v>
      </c>
      <c r="H289" s="33">
        <v>35.5</v>
      </c>
    </row>
    <row r="290" spans="1:8" customFormat="1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2">
        <v>600</v>
      </c>
      <c r="H290" s="33">
        <v>35.5</v>
      </c>
    </row>
    <row r="291" spans="1:8" customFormat="1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2">
        <v>612</v>
      </c>
      <c r="H291" s="33">
        <v>35.5</v>
      </c>
    </row>
    <row r="292" spans="1:8" customFormat="1" ht="18" hidden="1" customHeight="1" x14ac:dyDescent="0.2">
      <c r="A292" s="7"/>
      <c r="B292" s="9" t="s">
        <v>129</v>
      </c>
      <c r="C292" s="13">
        <v>905</v>
      </c>
      <c r="D292" s="13" t="s">
        <v>15</v>
      </c>
      <c r="E292" s="13" t="s">
        <v>37</v>
      </c>
      <c r="F292" s="13">
        <v>6220600</v>
      </c>
      <c r="G292" s="32" t="s">
        <v>0</v>
      </c>
      <c r="H292" s="33">
        <v>219.3</v>
      </c>
    </row>
    <row r="293" spans="1:8" customFormat="1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2">
        <v>600</v>
      </c>
      <c r="H293" s="33">
        <v>219.3</v>
      </c>
    </row>
    <row r="294" spans="1:8" customFormat="1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2">
        <v>612</v>
      </c>
      <c r="H294" s="33">
        <v>219.3</v>
      </c>
    </row>
    <row r="295" spans="1:8" customFormat="1" ht="31.5" hidden="1" x14ac:dyDescent="0.2">
      <c r="A295" s="3" t="s">
        <v>0</v>
      </c>
      <c r="B295" s="5" t="s">
        <v>97</v>
      </c>
      <c r="C295" s="13">
        <v>905</v>
      </c>
      <c r="D295" s="13" t="s">
        <v>15</v>
      </c>
      <c r="E295" s="13" t="s">
        <v>37</v>
      </c>
      <c r="F295" s="13">
        <v>6220860</v>
      </c>
      <c r="G295" s="32" t="s">
        <v>0</v>
      </c>
      <c r="H295" s="33">
        <v>17171</v>
      </c>
    </row>
    <row r="296" spans="1:8" customFormat="1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2">
        <v>600</v>
      </c>
      <c r="H296" s="33">
        <v>17171</v>
      </c>
    </row>
    <row r="297" spans="1:8" customFormat="1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2">
        <v>611</v>
      </c>
      <c r="H297" s="33">
        <v>15969.2</v>
      </c>
    </row>
    <row r="298" spans="1:8" customFormat="1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2" t="s">
        <v>19</v>
      </c>
      <c r="H298" s="33">
        <v>1201.8</v>
      </c>
    </row>
    <row r="299" spans="1:8" customFormat="1" ht="31.5" hidden="1" x14ac:dyDescent="0.2">
      <c r="A299" s="34" t="s">
        <v>0</v>
      </c>
      <c r="B299" s="5" t="s">
        <v>50</v>
      </c>
      <c r="C299" s="13">
        <v>905</v>
      </c>
      <c r="D299" s="13" t="s">
        <v>15</v>
      </c>
      <c r="E299" s="13" t="s">
        <v>37</v>
      </c>
      <c r="F299" s="13">
        <v>6226000</v>
      </c>
      <c r="G299" s="32" t="s">
        <v>0</v>
      </c>
      <c r="H299" s="33">
        <v>132728</v>
      </c>
    </row>
    <row r="300" spans="1:8" customFormat="1" ht="141.75" hidden="1" x14ac:dyDescent="0.2">
      <c r="A300" s="3" t="s">
        <v>0</v>
      </c>
      <c r="B300" s="8" t="s">
        <v>130</v>
      </c>
      <c r="C300" s="13">
        <v>905</v>
      </c>
      <c r="D300" s="13" t="s">
        <v>15</v>
      </c>
      <c r="E300" s="13" t="s">
        <v>37</v>
      </c>
      <c r="F300" s="13">
        <v>6226009</v>
      </c>
      <c r="G300" s="32" t="s">
        <v>0</v>
      </c>
      <c r="H300" s="33">
        <v>132728</v>
      </c>
    </row>
    <row r="301" spans="1:8" customFormat="1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2">
        <v>600</v>
      </c>
      <c r="H301" s="33">
        <v>132728</v>
      </c>
    </row>
    <row r="302" spans="1:8" customFormat="1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2">
        <v>611</v>
      </c>
      <c r="H302" s="33">
        <v>132728</v>
      </c>
    </row>
    <row r="303" spans="1:8" customFormat="1" ht="15.75" hidden="1" x14ac:dyDescent="0.2">
      <c r="A303" s="7"/>
      <c r="B303" s="9" t="s">
        <v>131</v>
      </c>
      <c r="C303" s="13">
        <v>905</v>
      </c>
      <c r="D303" s="13" t="s">
        <v>15</v>
      </c>
      <c r="E303" s="13" t="s">
        <v>37</v>
      </c>
      <c r="F303" s="13">
        <v>6230000</v>
      </c>
      <c r="G303" s="32"/>
      <c r="H303" s="33">
        <v>8645.1999999999989</v>
      </c>
    </row>
    <row r="304" spans="1:8" customFormat="1" ht="15.75" hidden="1" x14ac:dyDescent="0.2">
      <c r="A304" s="7"/>
      <c r="B304" s="9" t="s">
        <v>132</v>
      </c>
      <c r="C304" s="13">
        <v>905</v>
      </c>
      <c r="D304" s="13" t="s">
        <v>15</v>
      </c>
      <c r="E304" s="13" t="s">
        <v>37</v>
      </c>
      <c r="F304" s="13">
        <v>6230100</v>
      </c>
      <c r="G304" s="32"/>
      <c r="H304" s="33">
        <v>54.3</v>
      </c>
    </row>
    <row r="305" spans="1:11" customFormat="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2">
        <v>600</v>
      </c>
      <c r="H305" s="33">
        <v>54.3</v>
      </c>
    </row>
    <row r="306" spans="1:11" customFormat="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2">
        <v>612</v>
      </c>
      <c r="H306" s="33">
        <v>54.3</v>
      </c>
    </row>
    <row r="307" spans="1:11" customFormat="1" ht="31.5" hidden="1" x14ac:dyDescent="0.2">
      <c r="A307" s="7"/>
      <c r="B307" s="9" t="s">
        <v>97</v>
      </c>
      <c r="C307" s="13">
        <v>905</v>
      </c>
      <c r="D307" s="13" t="s">
        <v>15</v>
      </c>
      <c r="E307" s="13" t="s">
        <v>37</v>
      </c>
      <c r="F307" s="13">
        <v>6230560</v>
      </c>
      <c r="G307" s="32"/>
      <c r="H307" s="33">
        <v>8590.9</v>
      </c>
    </row>
    <row r="308" spans="1:11" customFormat="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2">
        <v>600</v>
      </c>
      <c r="H308" s="33">
        <v>8590.9</v>
      </c>
    </row>
    <row r="309" spans="1:11" customFormat="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2">
        <v>611</v>
      </c>
      <c r="H309" s="33">
        <v>8029.3</v>
      </c>
    </row>
    <row r="310" spans="1:11" customFormat="1" ht="15.75" hidden="1" x14ac:dyDescent="0.2">
      <c r="A310" s="3"/>
      <c r="B310" s="8" t="s">
        <v>18</v>
      </c>
      <c r="C310" s="13">
        <v>905</v>
      </c>
      <c r="D310" s="38" t="s">
        <v>15</v>
      </c>
      <c r="E310" s="38" t="s">
        <v>37</v>
      </c>
      <c r="F310" s="38">
        <v>6230560</v>
      </c>
      <c r="G310" s="32">
        <v>612</v>
      </c>
      <c r="H310" s="40">
        <v>561.6</v>
      </c>
    </row>
    <row r="311" spans="1:11" ht="15.75" x14ac:dyDescent="0.2">
      <c r="A311" s="86"/>
      <c r="B311" s="83" t="s">
        <v>240</v>
      </c>
      <c r="C311" s="102"/>
      <c r="D311" s="123" t="s">
        <v>15</v>
      </c>
      <c r="E311" s="123" t="s">
        <v>38</v>
      </c>
      <c r="F311" s="24"/>
      <c r="G311" s="103"/>
      <c r="H311" s="42">
        <v>32023.7</v>
      </c>
      <c r="I311" s="84">
        <v>8491.1749600000003</v>
      </c>
      <c r="J311" s="84">
        <f>I311-H311</f>
        <v>-23532.52504</v>
      </c>
      <c r="K311" s="132">
        <f>I311/H311*100</f>
        <v>26.515283867885348</v>
      </c>
    </row>
    <row r="312" spans="1:11" ht="15.75" x14ac:dyDescent="0.2">
      <c r="A312" s="52"/>
      <c r="B312" s="83" t="s">
        <v>247</v>
      </c>
      <c r="C312" s="65">
        <v>908</v>
      </c>
      <c r="D312" s="23" t="s">
        <v>15</v>
      </c>
      <c r="E312" s="23" t="s">
        <v>15</v>
      </c>
      <c r="F312" s="24"/>
      <c r="G312" s="90"/>
      <c r="H312" s="42">
        <v>70</v>
      </c>
      <c r="I312" s="84">
        <v>70</v>
      </c>
      <c r="J312" s="84">
        <f>SUM(I312-H312)</f>
        <v>0</v>
      </c>
      <c r="K312" s="85">
        <f>SUM(I312/H312*100)</f>
        <v>100</v>
      </c>
    </row>
    <row r="313" spans="1:11" customFormat="1" ht="110.25" hidden="1" x14ac:dyDescent="0.2">
      <c r="A313" s="16"/>
      <c r="B313" s="78" t="s">
        <v>183</v>
      </c>
      <c r="C313" s="24">
        <v>908</v>
      </c>
      <c r="D313" s="79" t="s">
        <v>15</v>
      </c>
      <c r="E313" s="79" t="s">
        <v>15</v>
      </c>
      <c r="F313" s="94" t="s">
        <v>184</v>
      </c>
      <c r="G313" s="41"/>
      <c r="H313" s="80">
        <f>H314</f>
        <v>71</v>
      </c>
    </row>
    <row r="314" spans="1:11" customFormat="1" ht="110.25" hidden="1" x14ac:dyDescent="0.2">
      <c r="A314" s="16"/>
      <c r="B314" s="11" t="s">
        <v>223</v>
      </c>
      <c r="C314" s="24">
        <v>908</v>
      </c>
      <c r="D314" s="23" t="s">
        <v>15</v>
      </c>
      <c r="E314" s="23" t="s">
        <v>15</v>
      </c>
      <c r="F314" s="24" t="s">
        <v>185</v>
      </c>
      <c r="G314" s="41"/>
      <c r="H314" s="42">
        <f>H315</f>
        <v>71</v>
      </c>
    </row>
    <row r="315" spans="1:11" customFormat="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185</v>
      </c>
      <c r="G315" s="41">
        <v>200</v>
      </c>
      <c r="H315" s="42">
        <f>H316</f>
        <v>71</v>
      </c>
    </row>
    <row r="316" spans="1:11" customFormat="1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09" t="s">
        <v>185</v>
      </c>
      <c r="G316" s="41">
        <v>244</v>
      </c>
      <c r="H316" s="70">
        <v>71</v>
      </c>
    </row>
    <row r="317" spans="1:11" ht="20.25" customHeight="1" x14ac:dyDescent="0.2">
      <c r="A317" s="36" t="s">
        <v>0</v>
      </c>
      <c r="B317" s="11" t="s">
        <v>58</v>
      </c>
      <c r="C317" s="58">
        <v>905</v>
      </c>
      <c r="D317" s="24" t="s">
        <v>15</v>
      </c>
      <c r="E317" s="24" t="s">
        <v>25</v>
      </c>
      <c r="F317" s="24" t="s">
        <v>0</v>
      </c>
      <c r="G317" s="87" t="s">
        <v>0</v>
      </c>
      <c r="H317" s="152">
        <v>23051.465</v>
      </c>
      <c r="I317" s="84">
        <v>5333.93905</v>
      </c>
      <c r="J317" s="84">
        <f>SUM(I317-H317)</f>
        <v>-17717.525949999999</v>
      </c>
      <c r="K317" s="85">
        <f>SUM(I317/H317*100)</f>
        <v>23.139262732325257</v>
      </c>
    </row>
    <row r="318" spans="1:11" customFormat="1" ht="31.5" hidden="1" x14ac:dyDescent="0.2">
      <c r="A318" s="7" t="s">
        <v>0</v>
      </c>
      <c r="B318" s="74" t="s">
        <v>115</v>
      </c>
      <c r="C318" s="37">
        <v>905</v>
      </c>
      <c r="D318" s="44" t="s">
        <v>15</v>
      </c>
      <c r="E318" s="44" t="s">
        <v>25</v>
      </c>
      <c r="F318" s="44">
        <v>6200000</v>
      </c>
      <c r="G318" s="32" t="s">
        <v>0</v>
      </c>
      <c r="H318" s="45">
        <v>2526.4</v>
      </c>
    </row>
    <row r="319" spans="1:11" customFormat="1" ht="31.5" hidden="1" x14ac:dyDescent="0.2">
      <c r="A319" s="7" t="s">
        <v>0</v>
      </c>
      <c r="B319" s="11" t="s">
        <v>133</v>
      </c>
      <c r="C319" s="37">
        <v>905</v>
      </c>
      <c r="D319" s="13" t="s">
        <v>15</v>
      </c>
      <c r="E319" s="13" t="s">
        <v>25</v>
      </c>
      <c r="F319" s="13">
        <v>6240000</v>
      </c>
      <c r="G319" s="32" t="s">
        <v>0</v>
      </c>
      <c r="H319" s="33">
        <v>2170.4</v>
      </c>
    </row>
    <row r="320" spans="1:11" customFormat="1" ht="15.75" hidden="1" x14ac:dyDescent="0.2">
      <c r="A320" s="34" t="s">
        <v>0</v>
      </c>
      <c r="B320" s="6" t="s">
        <v>104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0</v>
      </c>
      <c r="H320" s="33">
        <v>2170.4</v>
      </c>
    </row>
    <row r="321" spans="1:8" customFormat="1" ht="63" hidden="1" x14ac:dyDescent="0.2">
      <c r="A321" s="34" t="s">
        <v>0</v>
      </c>
      <c r="B321" s="5" t="s">
        <v>27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28</v>
      </c>
      <c r="H321" s="33">
        <v>1962.8999999999999</v>
      </c>
    </row>
    <row r="322" spans="1:8" customFormat="1" ht="31.5" hidden="1" x14ac:dyDescent="0.2">
      <c r="A322" s="3" t="s">
        <v>0</v>
      </c>
      <c r="B322" s="5" t="s">
        <v>42</v>
      </c>
      <c r="C322" s="37">
        <v>905</v>
      </c>
      <c r="D322" s="13" t="s">
        <v>15</v>
      </c>
      <c r="E322" s="13" t="s">
        <v>25</v>
      </c>
      <c r="F322" s="13">
        <v>6240140</v>
      </c>
      <c r="G322" s="32" t="s">
        <v>43</v>
      </c>
      <c r="H322" s="33">
        <v>1960.8</v>
      </c>
    </row>
    <row r="323" spans="1:8" customFormat="1" ht="31.5" hidden="1" x14ac:dyDescent="0.2">
      <c r="A323" s="3"/>
      <c r="B323" s="5" t="s">
        <v>44</v>
      </c>
      <c r="C323" s="37">
        <v>905</v>
      </c>
      <c r="D323" s="13" t="s">
        <v>15</v>
      </c>
      <c r="E323" s="13" t="s">
        <v>25</v>
      </c>
      <c r="F323" s="13">
        <v>6240140</v>
      </c>
      <c r="G323" s="32">
        <v>122</v>
      </c>
      <c r="H323" s="33">
        <v>2.1</v>
      </c>
    </row>
    <row r="324" spans="1:8" customFormat="1" ht="31.5" hidden="1" x14ac:dyDescent="0.2">
      <c r="A324" s="3" t="s">
        <v>0</v>
      </c>
      <c r="B324" s="5" t="s">
        <v>11</v>
      </c>
      <c r="C324" s="37">
        <v>905</v>
      </c>
      <c r="D324" s="13" t="s">
        <v>15</v>
      </c>
      <c r="E324" s="13" t="s">
        <v>25</v>
      </c>
      <c r="F324" s="13">
        <v>6240140</v>
      </c>
      <c r="G324" s="32" t="s">
        <v>12</v>
      </c>
      <c r="H324" s="33">
        <v>197.6</v>
      </c>
    </row>
    <row r="325" spans="1:8" customFormat="1" ht="21.75" hidden="1" customHeight="1" x14ac:dyDescent="0.2">
      <c r="A325" s="34" t="s">
        <v>0</v>
      </c>
      <c r="B325" s="5" t="s">
        <v>13</v>
      </c>
      <c r="C325" s="37">
        <v>905</v>
      </c>
      <c r="D325" s="13" t="s">
        <v>15</v>
      </c>
      <c r="E325" s="13" t="s">
        <v>25</v>
      </c>
      <c r="F325" s="13">
        <v>6240140</v>
      </c>
      <c r="G325" s="32" t="s">
        <v>14</v>
      </c>
      <c r="H325" s="33">
        <v>197.6</v>
      </c>
    </row>
    <row r="326" spans="1:8" customFormat="1" ht="15.75" hidden="1" x14ac:dyDescent="0.2">
      <c r="A326" s="3" t="s">
        <v>0</v>
      </c>
      <c r="B326" s="5" t="s">
        <v>31</v>
      </c>
      <c r="C326" s="37">
        <v>905</v>
      </c>
      <c r="D326" s="13" t="s">
        <v>15</v>
      </c>
      <c r="E326" s="13" t="s">
        <v>25</v>
      </c>
      <c r="F326" s="13">
        <v>6240140</v>
      </c>
      <c r="G326" s="32" t="s">
        <v>32</v>
      </c>
      <c r="H326" s="33">
        <v>9.9</v>
      </c>
    </row>
    <row r="327" spans="1:8" customFormat="1" ht="15.75" hidden="1" x14ac:dyDescent="0.2">
      <c r="A327" s="3"/>
      <c r="B327" s="5" t="s">
        <v>33</v>
      </c>
      <c r="C327" s="37">
        <v>905</v>
      </c>
      <c r="D327" s="13" t="s">
        <v>15</v>
      </c>
      <c r="E327" s="13" t="s">
        <v>25</v>
      </c>
      <c r="F327" s="13">
        <v>6240140</v>
      </c>
      <c r="G327" s="32">
        <v>851</v>
      </c>
      <c r="H327" s="33">
        <v>4.2</v>
      </c>
    </row>
    <row r="328" spans="1:8" customFormat="1" ht="15.75" hidden="1" x14ac:dyDescent="0.2">
      <c r="A328" s="3" t="s">
        <v>0</v>
      </c>
      <c r="B328" s="5" t="s">
        <v>35</v>
      </c>
      <c r="C328" s="37">
        <v>905</v>
      </c>
      <c r="D328" s="13" t="s">
        <v>15</v>
      </c>
      <c r="E328" s="13" t="s">
        <v>25</v>
      </c>
      <c r="F328" s="13">
        <v>6240140</v>
      </c>
      <c r="G328" s="32" t="s">
        <v>36</v>
      </c>
      <c r="H328" s="33">
        <v>5.7</v>
      </c>
    </row>
    <row r="329" spans="1:8" customFormat="1" ht="31.5" hidden="1" x14ac:dyDescent="0.2">
      <c r="A329" s="34" t="s">
        <v>0</v>
      </c>
      <c r="B329" s="5" t="s">
        <v>134</v>
      </c>
      <c r="C329" s="37">
        <v>905</v>
      </c>
      <c r="D329" s="13" t="s">
        <v>15</v>
      </c>
      <c r="E329" s="13" t="s">
        <v>25</v>
      </c>
      <c r="F329" s="13">
        <v>6106100</v>
      </c>
      <c r="G329" s="32" t="s">
        <v>0</v>
      </c>
      <c r="H329" s="33">
        <v>356</v>
      </c>
    </row>
    <row r="330" spans="1:8" customFormat="1" ht="47.25" hidden="1" x14ac:dyDescent="0.2">
      <c r="A330" s="3" t="s">
        <v>0</v>
      </c>
      <c r="B330" s="5" t="s">
        <v>135</v>
      </c>
      <c r="C330" s="37">
        <v>905</v>
      </c>
      <c r="D330" s="13" t="s">
        <v>15</v>
      </c>
      <c r="E330" s="13" t="s">
        <v>25</v>
      </c>
      <c r="F330" s="13">
        <v>6106103</v>
      </c>
      <c r="G330" s="32" t="s">
        <v>28</v>
      </c>
      <c r="H330" s="33">
        <v>348.2</v>
      </c>
    </row>
    <row r="331" spans="1:8" customFormat="1" ht="31.5" hidden="1" x14ac:dyDescent="0.2">
      <c r="A331" s="3" t="s">
        <v>0</v>
      </c>
      <c r="B331" s="5" t="s">
        <v>42</v>
      </c>
      <c r="C331" s="37">
        <v>905</v>
      </c>
      <c r="D331" s="13" t="s">
        <v>15</v>
      </c>
      <c r="E331" s="13" t="s">
        <v>25</v>
      </c>
      <c r="F331" s="13">
        <v>6106103</v>
      </c>
      <c r="G331" s="32">
        <v>121</v>
      </c>
      <c r="H331" s="33">
        <v>348.2</v>
      </c>
    </row>
    <row r="332" spans="1:8" customFormat="1" ht="31.5" hidden="1" x14ac:dyDescent="0.2">
      <c r="A332" s="34" t="s">
        <v>0</v>
      </c>
      <c r="B332" s="5" t="s">
        <v>11</v>
      </c>
      <c r="C332" s="37">
        <v>905</v>
      </c>
      <c r="D332" s="13" t="s">
        <v>15</v>
      </c>
      <c r="E332" s="13" t="s">
        <v>25</v>
      </c>
      <c r="F332" s="13">
        <v>6106103</v>
      </c>
      <c r="G332" s="32" t="s">
        <v>12</v>
      </c>
      <c r="H332" s="33">
        <v>7.8</v>
      </c>
    </row>
    <row r="333" spans="1:8" customFormat="1" ht="31.5" hidden="1" x14ac:dyDescent="0.2">
      <c r="A333" s="3" t="s">
        <v>0</v>
      </c>
      <c r="B333" s="5" t="s">
        <v>13</v>
      </c>
      <c r="C333" s="37">
        <v>905</v>
      </c>
      <c r="D333" s="13" t="s">
        <v>15</v>
      </c>
      <c r="E333" s="13" t="s">
        <v>25</v>
      </c>
      <c r="F333" s="13">
        <v>6106103</v>
      </c>
      <c r="G333" s="32" t="s">
        <v>14</v>
      </c>
      <c r="H333" s="33">
        <v>7.8</v>
      </c>
    </row>
    <row r="334" spans="1:8" customFormat="1" ht="15.75" hidden="1" x14ac:dyDescent="0.2">
      <c r="A334" s="16"/>
      <c r="B334" s="11" t="s">
        <v>46</v>
      </c>
      <c r="C334" s="24">
        <v>908</v>
      </c>
      <c r="D334" s="23" t="s">
        <v>15</v>
      </c>
      <c r="E334" s="23" t="s">
        <v>25</v>
      </c>
      <c r="F334" s="24">
        <v>6100000</v>
      </c>
      <c r="G334" s="41"/>
      <c r="H334" s="42">
        <v>339</v>
      </c>
    </row>
    <row r="335" spans="1:8" customFormat="1" ht="31.5" hidden="1" x14ac:dyDescent="0.2">
      <c r="A335" s="16"/>
      <c r="B335" s="11" t="s">
        <v>134</v>
      </c>
      <c r="C335" s="24">
        <v>908</v>
      </c>
      <c r="D335" s="23" t="s">
        <v>15</v>
      </c>
      <c r="E335" s="23" t="s">
        <v>25</v>
      </c>
      <c r="F335" s="24">
        <v>6106100</v>
      </c>
      <c r="G335" s="41"/>
      <c r="H335" s="42">
        <v>339</v>
      </c>
    </row>
    <row r="336" spans="1:8" customFormat="1" ht="47.25" hidden="1" x14ac:dyDescent="0.2">
      <c r="A336" s="16"/>
      <c r="B336" s="11" t="s">
        <v>224</v>
      </c>
      <c r="C336" s="24">
        <v>908</v>
      </c>
      <c r="D336" s="23" t="s">
        <v>15</v>
      </c>
      <c r="E336" s="23" t="s">
        <v>25</v>
      </c>
      <c r="F336" s="24">
        <v>6106102</v>
      </c>
      <c r="G336" s="41"/>
      <c r="H336" s="42">
        <v>339</v>
      </c>
    </row>
    <row r="337" spans="1:8" customFormat="1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1">
        <v>100</v>
      </c>
      <c r="H337" s="42">
        <v>339</v>
      </c>
    </row>
    <row r="338" spans="1:8" customFormat="1" ht="31.5" hidden="1" x14ac:dyDescent="0.2">
      <c r="A338" s="16"/>
      <c r="B338" s="5" t="s">
        <v>42</v>
      </c>
      <c r="C338" s="24">
        <v>908</v>
      </c>
      <c r="D338" s="23" t="s">
        <v>15</v>
      </c>
      <c r="E338" s="23" t="s">
        <v>25</v>
      </c>
      <c r="F338" s="24">
        <v>6106102</v>
      </c>
      <c r="G338" s="41">
        <v>121</v>
      </c>
      <c r="H338" s="42">
        <v>339</v>
      </c>
    </row>
    <row r="339" spans="1:8" customFormat="1" ht="31.5" hidden="1" x14ac:dyDescent="0.2">
      <c r="A339" s="16"/>
      <c r="B339" s="9" t="s">
        <v>115</v>
      </c>
      <c r="C339" s="37">
        <v>909</v>
      </c>
      <c r="D339" s="13" t="s">
        <v>15</v>
      </c>
      <c r="E339" s="13" t="s">
        <v>25</v>
      </c>
      <c r="F339" s="13">
        <v>6200000</v>
      </c>
      <c r="G339" s="32" t="s">
        <v>0</v>
      </c>
      <c r="H339" s="33">
        <v>937</v>
      </c>
    </row>
    <row r="340" spans="1:8" customFormat="1" ht="31.5" hidden="1" x14ac:dyDescent="0.2">
      <c r="A340" s="16"/>
      <c r="B340" s="29" t="s">
        <v>199</v>
      </c>
      <c r="C340" s="24">
        <v>909</v>
      </c>
      <c r="D340" s="23" t="s">
        <v>15</v>
      </c>
      <c r="E340" s="23" t="s">
        <v>25</v>
      </c>
      <c r="F340" s="24">
        <v>6240000</v>
      </c>
      <c r="G340" s="41"/>
      <c r="H340" s="42">
        <v>937</v>
      </c>
    </row>
    <row r="341" spans="1:8" customFormat="1" ht="31.5" hidden="1" x14ac:dyDescent="0.2">
      <c r="A341" s="16"/>
      <c r="B341" s="5" t="s">
        <v>105</v>
      </c>
      <c r="C341" s="24">
        <v>909</v>
      </c>
      <c r="D341" s="23" t="s">
        <v>15</v>
      </c>
      <c r="E341" s="23" t="s">
        <v>25</v>
      </c>
      <c r="F341" s="24">
        <v>6240250</v>
      </c>
      <c r="G341" s="41"/>
      <c r="H341" s="42">
        <v>937</v>
      </c>
    </row>
    <row r="342" spans="1:8" customFormat="1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100</v>
      </c>
      <c r="H342" s="42">
        <v>843.8</v>
      </c>
    </row>
    <row r="343" spans="1:8" customFormat="1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111</v>
      </c>
      <c r="H343" s="42">
        <v>841.4</v>
      </c>
    </row>
    <row r="344" spans="1:8" customFormat="1" ht="36" hidden="1" customHeight="1" x14ac:dyDescent="0.2">
      <c r="A344" s="16"/>
      <c r="B344" s="5" t="s">
        <v>44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112</v>
      </c>
      <c r="H344" s="42">
        <v>2.4</v>
      </c>
    </row>
    <row r="345" spans="1:8" customFormat="1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1">
        <v>200</v>
      </c>
      <c r="H345" s="42">
        <v>90.7</v>
      </c>
    </row>
    <row r="346" spans="1:8" customFormat="1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1">
        <v>244</v>
      </c>
      <c r="H346" s="42">
        <v>90.7</v>
      </c>
    </row>
    <row r="347" spans="1:8" customFormat="1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1">
        <v>800</v>
      </c>
      <c r="H347" s="42">
        <v>2.5</v>
      </c>
    </row>
    <row r="348" spans="1:8" customFormat="1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851</v>
      </c>
      <c r="H348" s="42">
        <v>0.8</v>
      </c>
    </row>
    <row r="349" spans="1:8" customFormat="1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852</v>
      </c>
      <c r="H349" s="42">
        <v>1.7</v>
      </c>
    </row>
    <row r="350" spans="1:8" customFormat="1" ht="31.5" hidden="1" x14ac:dyDescent="0.2">
      <c r="A350" s="16"/>
      <c r="B350" s="9" t="s">
        <v>115</v>
      </c>
      <c r="C350" s="37">
        <v>909</v>
      </c>
      <c r="D350" s="13" t="s">
        <v>15</v>
      </c>
      <c r="E350" s="13" t="s">
        <v>25</v>
      </c>
      <c r="F350" s="13">
        <v>6200000</v>
      </c>
      <c r="G350" s="32" t="s">
        <v>0</v>
      </c>
      <c r="H350" s="33">
        <v>5103.3</v>
      </c>
    </row>
    <row r="351" spans="1:8" customFormat="1" ht="31.5" hidden="1" x14ac:dyDescent="0.2">
      <c r="A351" s="16"/>
      <c r="B351" s="29" t="s">
        <v>199</v>
      </c>
      <c r="C351" s="24">
        <v>909</v>
      </c>
      <c r="D351" s="23" t="s">
        <v>15</v>
      </c>
      <c r="E351" s="23" t="s">
        <v>25</v>
      </c>
      <c r="F351" s="24">
        <v>6240000</v>
      </c>
      <c r="G351" s="41"/>
      <c r="H351" s="42">
        <v>5103.3</v>
      </c>
    </row>
    <row r="352" spans="1:8" customFormat="1" ht="31.5" hidden="1" x14ac:dyDescent="0.2">
      <c r="A352" s="16"/>
      <c r="B352" s="5" t="s">
        <v>105</v>
      </c>
      <c r="C352" s="24">
        <v>909</v>
      </c>
      <c r="D352" s="23" t="s">
        <v>15</v>
      </c>
      <c r="E352" s="23" t="s">
        <v>25</v>
      </c>
      <c r="F352" s="24">
        <v>6240250</v>
      </c>
      <c r="G352" s="41"/>
      <c r="H352" s="42">
        <v>5103.3</v>
      </c>
    </row>
    <row r="353" spans="1:11" customFormat="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100</v>
      </c>
      <c r="H353" s="42">
        <v>4464.2</v>
      </c>
    </row>
    <row r="354" spans="1:11" customFormat="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111</v>
      </c>
      <c r="H354" s="42">
        <v>4461.7</v>
      </c>
    </row>
    <row r="355" spans="1:11" customFormat="1" ht="31.5" hidden="1" x14ac:dyDescent="0.2">
      <c r="A355" s="16"/>
      <c r="B355" s="5" t="s">
        <v>44</v>
      </c>
      <c r="C355" s="24">
        <v>909</v>
      </c>
      <c r="D355" s="23" t="s">
        <v>15</v>
      </c>
      <c r="E355" s="23" t="s">
        <v>25</v>
      </c>
      <c r="F355" s="24">
        <v>6240250</v>
      </c>
      <c r="G355" s="41">
        <v>112</v>
      </c>
      <c r="H355" s="42">
        <v>2.5</v>
      </c>
    </row>
    <row r="356" spans="1:11" customFormat="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1">
        <v>200</v>
      </c>
      <c r="H356" s="42">
        <v>619.6</v>
      </c>
    </row>
    <row r="357" spans="1:11" customFormat="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1">
        <v>244</v>
      </c>
      <c r="H357" s="42">
        <v>619.6</v>
      </c>
    </row>
    <row r="358" spans="1:11" customFormat="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1">
        <v>800</v>
      </c>
      <c r="H358" s="42">
        <v>19.5</v>
      </c>
    </row>
    <row r="359" spans="1:11" customFormat="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1">
        <v>851</v>
      </c>
      <c r="H359" s="42">
        <v>2.2000000000000002</v>
      </c>
    </row>
    <row r="360" spans="1:11" customFormat="1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09">
        <v>6240250</v>
      </c>
      <c r="G360" s="41">
        <v>852</v>
      </c>
      <c r="H360" s="70">
        <v>17.3</v>
      </c>
    </row>
    <row r="361" spans="1:11" ht="15.75" x14ac:dyDescent="0.2">
      <c r="A361" s="57" t="s">
        <v>0</v>
      </c>
      <c r="B361" s="124" t="s">
        <v>225</v>
      </c>
      <c r="C361" s="63">
        <v>902</v>
      </c>
      <c r="D361" s="119" t="s">
        <v>48</v>
      </c>
      <c r="E361" s="119" t="s">
        <v>0</v>
      </c>
      <c r="F361" s="119" t="s">
        <v>0</v>
      </c>
      <c r="G361" s="88" t="s">
        <v>0</v>
      </c>
      <c r="H361" s="126">
        <f>H362+H394+H403</f>
        <v>106879.962</v>
      </c>
      <c r="I361" s="126">
        <f>I362+I394+I403</f>
        <v>28743.083910000001</v>
      </c>
      <c r="J361" s="121">
        <f t="shared" ref="J361:J362" si="14">SUM(I361-H361)</f>
        <v>-78136.878089999998</v>
      </c>
      <c r="K361" s="122">
        <f t="shared" ref="K361:K362" si="15">SUM(I361/H361*100)</f>
        <v>26.892865016175811</v>
      </c>
    </row>
    <row r="362" spans="1:11" ht="15.75" x14ac:dyDescent="0.2">
      <c r="A362" s="7" t="s">
        <v>0</v>
      </c>
      <c r="B362" s="11" t="s">
        <v>49</v>
      </c>
      <c r="C362" s="58">
        <v>902</v>
      </c>
      <c r="D362" s="24" t="s">
        <v>48</v>
      </c>
      <c r="E362" s="24" t="s">
        <v>26</v>
      </c>
      <c r="F362" s="24" t="s">
        <v>0</v>
      </c>
      <c r="G362" s="87" t="s">
        <v>0</v>
      </c>
      <c r="H362" s="42">
        <v>81808.161999999997</v>
      </c>
      <c r="I362" s="84">
        <v>21657.709320000002</v>
      </c>
      <c r="J362" s="84">
        <f t="shared" si="14"/>
        <v>-60150.452679999995</v>
      </c>
      <c r="K362" s="85">
        <f t="shared" si="15"/>
        <v>26.473775709567953</v>
      </c>
    </row>
    <row r="363" spans="1:11" customFormat="1" ht="31.5" hidden="1" x14ac:dyDescent="0.2">
      <c r="A363" s="34" t="s">
        <v>0</v>
      </c>
      <c r="B363" s="81" t="s">
        <v>93</v>
      </c>
      <c r="C363" s="13">
        <v>902</v>
      </c>
      <c r="D363" s="44" t="s">
        <v>48</v>
      </c>
      <c r="E363" s="44" t="s">
        <v>26</v>
      </c>
      <c r="F363" s="44">
        <v>6300000</v>
      </c>
      <c r="G363" s="32" t="s">
        <v>0</v>
      </c>
      <c r="H363" s="45">
        <f>H364+H374+H381</f>
        <v>25899.4</v>
      </c>
    </row>
    <row r="364" spans="1:11" customFormat="1" ht="31.5" hidden="1" x14ac:dyDescent="0.2">
      <c r="A364" s="36" t="s">
        <v>0</v>
      </c>
      <c r="B364" s="9" t="s">
        <v>98</v>
      </c>
      <c r="C364" s="37">
        <v>902</v>
      </c>
      <c r="D364" s="13" t="s">
        <v>48</v>
      </c>
      <c r="E364" s="13" t="s">
        <v>26</v>
      </c>
      <c r="F364" s="13">
        <v>6310000</v>
      </c>
      <c r="G364" s="32" t="s">
        <v>0</v>
      </c>
      <c r="H364" s="33">
        <f>H365+H368+H371</f>
        <v>18400.5</v>
      </c>
    </row>
    <row r="365" spans="1:11" customFormat="1" ht="31.5" hidden="1" x14ac:dyDescent="0.2">
      <c r="A365" s="3" t="s">
        <v>0</v>
      </c>
      <c r="B365" s="5" t="s">
        <v>95</v>
      </c>
      <c r="C365" s="13">
        <v>902</v>
      </c>
      <c r="D365" s="13" t="s">
        <v>48</v>
      </c>
      <c r="E365" s="13" t="s">
        <v>26</v>
      </c>
      <c r="F365" s="13">
        <v>6310100</v>
      </c>
      <c r="G365" s="32" t="s">
        <v>0</v>
      </c>
      <c r="H365" s="33">
        <f>H366</f>
        <v>236.6</v>
      </c>
    </row>
    <row r="366" spans="1:11" customFormat="1" ht="31.5" hidden="1" x14ac:dyDescent="0.2">
      <c r="A366" s="3" t="s">
        <v>0</v>
      </c>
      <c r="B366" s="5" t="s">
        <v>16</v>
      </c>
      <c r="C366" s="13">
        <v>902</v>
      </c>
      <c r="D366" s="13" t="s">
        <v>48</v>
      </c>
      <c r="E366" s="13" t="s">
        <v>26</v>
      </c>
      <c r="F366" s="13">
        <v>6310100</v>
      </c>
      <c r="G366" s="32" t="s">
        <v>17</v>
      </c>
      <c r="H366" s="33">
        <f>H367</f>
        <v>236.6</v>
      </c>
    </row>
    <row r="367" spans="1:11" customFormat="1" ht="15.75" hidden="1" x14ac:dyDescent="0.2">
      <c r="A367" s="34" t="s">
        <v>0</v>
      </c>
      <c r="B367" s="5" t="s">
        <v>18</v>
      </c>
      <c r="C367" s="13">
        <v>902</v>
      </c>
      <c r="D367" s="13" t="s">
        <v>48</v>
      </c>
      <c r="E367" s="13" t="s">
        <v>26</v>
      </c>
      <c r="F367" s="13">
        <v>6310100</v>
      </c>
      <c r="G367" s="32" t="s">
        <v>19</v>
      </c>
      <c r="H367" s="33">
        <v>236.6</v>
      </c>
    </row>
    <row r="368" spans="1:11" customFormat="1" ht="47.25" hidden="1" x14ac:dyDescent="0.2">
      <c r="A368" s="34" t="s">
        <v>0</v>
      </c>
      <c r="B368" s="29" t="s">
        <v>96</v>
      </c>
      <c r="C368" s="13">
        <v>902</v>
      </c>
      <c r="D368" s="13" t="s">
        <v>48</v>
      </c>
      <c r="E368" s="13" t="s">
        <v>26</v>
      </c>
      <c r="F368" s="13">
        <v>6310200</v>
      </c>
      <c r="G368" s="32" t="s">
        <v>0</v>
      </c>
      <c r="H368" s="33">
        <f>H369</f>
        <v>89</v>
      </c>
    </row>
    <row r="369" spans="1:8" customFormat="1" ht="31.5" hidden="1" x14ac:dyDescent="0.2">
      <c r="A369" s="3" t="s">
        <v>0</v>
      </c>
      <c r="B369" s="5" t="s">
        <v>16</v>
      </c>
      <c r="C369" s="13">
        <v>902</v>
      </c>
      <c r="D369" s="13" t="s">
        <v>48</v>
      </c>
      <c r="E369" s="13" t="s">
        <v>26</v>
      </c>
      <c r="F369" s="13">
        <v>6310200</v>
      </c>
      <c r="G369" s="32" t="s">
        <v>17</v>
      </c>
      <c r="H369" s="33">
        <f>H370</f>
        <v>89</v>
      </c>
    </row>
    <row r="370" spans="1:8" customFormat="1" ht="15.75" hidden="1" x14ac:dyDescent="0.2">
      <c r="A370" s="3" t="s">
        <v>0</v>
      </c>
      <c r="B370" s="5" t="s">
        <v>18</v>
      </c>
      <c r="C370" s="13">
        <v>902</v>
      </c>
      <c r="D370" s="13" t="s">
        <v>48</v>
      </c>
      <c r="E370" s="13" t="s">
        <v>26</v>
      </c>
      <c r="F370" s="13">
        <v>6310200</v>
      </c>
      <c r="G370" s="32" t="s">
        <v>19</v>
      </c>
      <c r="H370" s="33">
        <v>89</v>
      </c>
    </row>
    <row r="371" spans="1:8" customFormat="1" ht="31.5" hidden="1" x14ac:dyDescent="0.2">
      <c r="A371" s="3" t="s">
        <v>0</v>
      </c>
      <c r="B371" s="5" t="s">
        <v>97</v>
      </c>
      <c r="C371" s="13">
        <v>902</v>
      </c>
      <c r="D371" s="13" t="s">
        <v>48</v>
      </c>
      <c r="E371" s="13" t="s">
        <v>26</v>
      </c>
      <c r="F371" s="13">
        <v>6310360</v>
      </c>
      <c r="G371" s="32" t="s">
        <v>0</v>
      </c>
      <c r="H371" s="33">
        <f>H372</f>
        <v>18074.900000000001</v>
      </c>
    </row>
    <row r="372" spans="1:8" customFormat="1" ht="31.5" hidden="1" x14ac:dyDescent="0.2">
      <c r="A372" s="3" t="s">
        <v>0</v>
      </c>
      <c r="B372" s="5" t="s">
        <v>16</v>
      </c>
      <c r="C372" s="13">
        <v>902</v>
      </c>
      <c r="D372" s="13" t="s">
        <v>48</v>
      </c>
      <c r="E372" s="13" t="s">
        <v>26</v>
      </c>
      <c r="F372" s="13">
        <v>6310360</v>
      </c>
      <c r="G372" s="32" t="s">
        <v>17</v>
      </c>
      <c r="H372" s="33">
        <f>H373</f>
        <v>18074.900000000001</v>
      </c>
    </row>
    <row r="373" spans="1:8" customFormat="1" ht="47.25" hidden="1" x14ac:dyDescent="0.2">
      <c r="A373" s="3" t="s">
        <v>0</v>
      </c>
      <c r="B373" s="5" t="s">
        <v>22</v>
      </c>
      <c r="C373" s="13">
        <v>902</v>
      </c>
      <c r="D373" s="13" t="s">
        <v>48</v>
      </c>
      <c r="E373" s="13" t="s">
        <v>26</v>
      </c>
      <c r="F373" s="13">
        <v>6310360</v>
      </c>
      <c r="G373" s="32" t="s">
        <v>23</v>
      </c>
      <c r="H373" s="33">
        <v>18074.900000000001</v>
      </c>
    </row>
    <row r="374" spans="1:8" customFormat="1" ht="15.75" hidden="1" x14ac:dyDescent="0.2">
      <c r="A374" s="3" t="s">
        <v>0</v>
      </c>
      <c r="B374" s="9" t="s">
        <v>99</v>
      </c>
      <c r="C374" s="37">
        <v>902</v>
      </c>
      <c r="D374" s="13" t="s">
        <v>48</v>
      </c>
      <c r="E374" s="13" t="s">
        <v>26</v>
      </c>
      <c r="F374" s="13">
        <v>6320000</v>
      </c>
      <c r="G374" s="32" t="s">
        <v>0</v>
      </c>
      <c r="H374" s="33">
        <f>H375+H378</f>
        <v>758.9</v>
      </c>
    </row>
    <row r="375" spans="1:8" customFormat="1" ht="31.5" hidden="1" x14ac:dyDescent="0.2">
      <c r="A375" s="3" t="s">
        <v>0</v>
      </c>
      <c r="B375" s="5" t="s">
        <v>95</v>
      </c>
      <c r="C375" s="13">
        <v>902</v>
      </c>
      <c r="D375" s="13" t="s">
        <v>48</v>
      </c>
      <c r="E375" s="13" t="s">
        <v>26</v>
      </c>
      <c r="F375" s="13">
        <v>6320100</v>
      </c>
      <c r="G375" s="32" t="s">
        <v>0</v>
      </c>
      <c r="H375" s="33">
        <f>H376</f>
        <v>43.4</v>
      </c>
    </row>
    <row r="376" spans="1:8" customFormat="1" ht="31.5" hidden="1" x14ac:dyDescent="0.2">
      <c r="A376" s="34" t="s">
        <v>0</v>
      </c>
      <c r="B376" s="5" t="s">
        <v>16</v>
      </c>
      <c r="C376" s="13">
        <v>902</v>
      </c>
      <c r="D376" s="13" t="s">
        <v>48</v>
      </c>
      <c r="E376" s="13" t="s">
        <v>26</v>
      </c>
      <c r="F376" s="13">
        <v>6320100</v>
      </c>
      <c r="G376" s="32" t="s">
        <v>17</v>
      </c>
      <c r="H376" s="33">
        <f>H377</f>
        <v>43.4</v>
      </c>
    </row>
    <row r="377" spans="1:8" customFormat="1" ht="15.75" hidden="1" x14ac:dyDescent="0.2">
      <c r="A377" s="3" t="s">
        <v>0</v>
      </c>
      <c r="B377" s="5" t="s">
        <v>18</v>
      </c>
      <c r="C377" s="13">
        <v>902</v>
      </c>
      <c r="D377" s="13" t="s">
        <v>48</v>
      </c>
      <c r="E377" s="13" t="s">
        <v>26</v>
      </c>
      <c r="F377" s="13">
        <v>6320100</v>
      </c>
      <c r="G377" s="32" t="s">
        <v>19</v>
      </c>
      <c r="H377" s="33">
        <v>43.4</v>
      </c>
    </row>
    <row r="378" spans="1:8" customFormat="1" ht="31.5" hidden="1" x14ac:dyDescent="0.2">
      <c r="A378" s="3" t="s">
        <v>0</v>
      </c>
      <c r="B378" s="5" t="s">
        <v>97</v>
      </c>
      <c r="C378" s="13">
        <v>902</v>
      </c>
      <c r="D378" s="13" t="s">
        <v>48</v>
      </c>
      <c r="E378" s="13" t="s">
        <v>26</v>
      </c>
      <c r="F378" s="13">
        <v>6320360</v>
      </c>
      <c r="G378" s="32" t="s">
        <v>0</v>
      </c>
      <c r="H378" s="33">
        <f>H379</f>
        <v>715.5</v>
      </c>
    </row>
    <row r="379" spans="1:8" customFormat="1" ht="31.5" hidden="1" x14ac:dyDescent="0.2">
      <c r="A379" s="3" t="s">
        <v>0</v>
      </c>
      <c r="B379" s="5" t="s">
        <v>16</v>
      </c>
      <c r="C379" s="13">
        <v>902</v>
      </c>
      <c r="D379" s="13" t="s">
        <v>48</v>
      </c>
      <c r="E379" s="13" t="s">
        <v>26</v>
      </c>
      <c r="F379" s="13">
        <v>6320360</v>
      </c>
      <c r="G379" s="32" t="s">
        <v>17</v>
      </c>
      <c r="H379" s="33">
        <f>H380</f>
        <v>715.5</v>
      </c>
    </row>
    <row r="380" spans="1:8" customFormat="1" ht="47.25" hidden="1" x14ac:dyDescent="0.2">
      <c r="A380" s="34" t="s">
        <v>0</v>
      </c>
      <c r="B380" s="5" t="s">
        <v>22</v>
      </c>
      <c r="C380" s="13">
        <v>902</v>
      </c>
      <c r="D380" s="13" t="s">
        <v>48</v>
      </c>
      <c r="E380" s="13" t="s">
        <v>26</v>
      </c>
      <c r="F380" s="13">
        <v>6320360</v>
      </c>
      <c r="G380" s="32" t="s">
        <v>23</v>
      </c>
      <c r="H380" s="33">
        <v>715.5</v>
      </c>
    </row>
    <row r="381" spans="1:8" customFormat="1" ht="15.75" hidden="1" x14ac:dyDescent="0.2">
      <c r="A381" s="3" t="s">
        <v>0</v>
      </c>
      <c r="B381" s="9" t="s">
        <v>100</v>
      </c>
      <c r="C381" s="43">
        <v>902</v>
      </c>
      <c r="D381" s="13" t="s">
        <v>48</v>
      </c>
      <c r="E381" s="13" t="s">
        <v>26</v>
      </c>
      <c r="F381" s="13">
        <v>6330000</v>
      </c>
      <c r="G381" s="32" t="s">
        <v>0</v>
      </c>
      <c r="H381" s="33">
        <f>H382+H391</f>
        <v>6740</v>
      </c>
    </row>
    <row r="382" spans="1:8" customFormat="1" ht="17.25" hidden="1" customHeight="1" x14ac:dyDescent="0.2">
      <c r="A382" s="7"/>
      <c r="B382" s="11" t="s">
        <v>101</v>
      </c>
      <c r="C382" s="13">
        <v>902</v>
      </c>
      <c r="D382" s="13" t="s">
        <v>48</v>
      </c>
      <c r="E382" s="13" t="s">
        <v>26</v>
      </c>
      <c r="F382" s="13">
        <v>6330200</v>
      </c>
      <c r="G382" s="32"/>
      <c r="H382" s="33">
        <f>H383</f>
        <v>196.4</v>
      </c>
    </row>
    <row r="383" spans="1:8" customFormat="1" ht="31.5" hidden="1" x14ac:dyDescent="0.2">
      <c r="A383" s="7"/>
      <c r="B383" s="5" t="s">
        <v>16</v>
      </c>
      <c r="C383" s="13">
        <v>902</v>
      </c>
      <c r="D383" s="13" t="s">
        <v>48</v>
      </c>
      <c r="E383" s="13" t="s">
        <v>26</v>
      </c>
      <c r="F383" s="13">
        <v>6330200</v>
      </c>
      <c r="G383" s="32" t="s">
        <v>17</v>
      </c>
      <c r="H383" s="33">
        <f>H384</f>
        <v>196.4</v>
      </c>
    </row>
    <row r="384" spans="1:8" customFormat="1" ht="15.75" hidden="1" x14ac:dyDescent="0.2">
      <c r="A384" s="7"/>
      <c r="B384" s="8" t="s">
        <v>18</v>
      </c>
      <c r="C384" s="13">
        <v>902</v>
      </c>
      <c r="D384" s="13" t="s">
        <v>48</v>
      </c>
      <c r="E384" s="13" t="s">
        <v>26</v>
      </c>
      <c r="F384" s="13">
        <v>6330200</v>
      </c>
      <c r="G384" s="32" t="s">
        <v>19</v>
      </c>
      <c r="H384" s="33">
        <f>H387+H388</f>
        <v>196.4</v>
      </c>
    </row>
    <row r="385" spans="1:11" customFormat="1" ht="47.25" hidden="1" x14ac:dyDescent="0.2">
      <c r="A385" s="7"/>
      <c r="B385" s="11" t="s">
        <v>200</v>
      </c>
      <c r="C385" s="37">
        <v>902</v>
      </c>
      <c r="D385" s="13" t="s">
        <v>48</v>
      </c>
      <c r="E385" s="13" t="s">
        <v>26</v>
      </c>
      <c r="F385" s="13">
        <v>6330202</v>
      </c>
      <c r="G385" s="32"/>
      <c r="H385" s="33">
        <f>H386</f>
        <v>99</v>
      </c>
    </row>
    <row r="386" spans="1:11" customFormat="1" ht="31.5" hidden="1" x14ac:dyDescent="0.2">
      <c r="A386" s="7"/>
      <c r="B386" s="6" t="s">
        <v>16</v>
      </c>
      <c r="C386" s="13">
        <v>902</v>
      </c>
      <c r="D386" s="13" t="s">
        <v>48</v>
      </c>
      <c r="E386" s="13" t="s">
        <v>26</v>
      </c>
      <c r="F386" s="13">
        <v>6330202</v>
      </c>
      <c r="G386" s="32" t="s">
        <v>17</v>
      </c>
      <c r="H386" s="33">
        <f>H387</f>
        <v>99</v>
      </c>
    </row>
    <row r="387" spans="1:11" customFormat="1" ht="15.75" hidden="1" x14ac:dyDescent="0.2">
      <c r="A387" s="7"/>
      <c r="B387" s="8" t="s">
        <v>18</v>
      </c>
      <c r="C387" s="13">
        <v>902</v>
      </c>
      <c r="D387" s="13" t="s">
        <v>48</v>
      </c>
      <c r="E387" s="13" t="s">
        <v>26</v>
      </c>
      <c r="F387" s="13">
        <v>6330202</v>
      </c>
      <c r="G387" s="32" t="s">
        <v>19</v>
      </c>
      <c r="H387" s="33">
        <v>99</v>
      </c>
    </row>
    <row r="388" spans="1:11" customFormat="1" ht="31.5" hidden="1" x14ac:dyDescent="0.2">
      <c r="A388" s="34"/>
      <c r="B388" s="29" t="s">
        <v>95</v>
      </c>
      <c r="C388" s="37">
        <v>902</v>
      </c>
      <c r="D388" s="13" t="s">
        <v>48</v>
      </c>
      <c r="E388" s="13" t="s">
        <v>26</v>
      </c>
      <c r="F388" s="13">
        <v>6330204</v>
      </c>
      <c r="G388" s="32" t="s">
        <v>0</v>
      </c>
      <c r="H388" s="33">
        <f>H389</f>
        <v>97.4</v>
      </c>
    </row>
    <row r="389" spans="1:11" customFormat="1" ht="31.5" hidden="1" x14ac:dyDescent="0.2">
      <c r="A389" s="34"/>
      <c r="B389" s="5" t="s">
        <v>16</v>
      </c>
      <c r="C389" s="13">
        <v>902</v>
      </c>
      <c r="D389" s="13" t="s">
        <v>48</v>
      </c>
      <c r="E389" s="13" t="s">
        <v>26</v>
      </c>
      <c r="F389" s="13">
        <v>6330204</v>
      </c>
      <c r="G389" s="32" t="s">
        <v>17</v>
      </c>
      <c r="H389" s="33">
        <f>H390</f>
        <v>97.4</v>
      </c>
    </row>
    <row r="390" spans="1:11" customFormat="1" ht="15.75" hidden="1" x14ac:dyDescent="0.2">
      <c r="A390" s="34"/>
      <c r="B390" s="5" t="s">
        <v>18</v>
      </c>
      <c r="C390" s="13">
        <v>902</v>
      </c>
      <c r="D390" s="13" t="s">
        <v>48</v>
      </c>
      <c r="E390" s="13" t="s">
        <v>26</v>
      </c>
      <c r="F390" s="13">
        <v>6330204</v>
      </c>
      <c r="G390" s="32" t="s">
        <v>19</v>
      </c>
      <c r="H390" s="33">
        <v>97.4</v>
      </c>
    </row>
    <row r="391" spans="1:11" customFormat="1" ht="31.5" hidden="1" x14ac:dyDescent="0.2">
      <c r="A391" s="34" t="s">
        <v>0</v>
      </c>
      <c r="B391" s="5" t="s">
        <v>97</v>
      </c>
      <c r="C391" s="13">
        <v>902</v>
      </c>
      <c r="D391" s="13" t="s">
        <v>48</v>
      </c>
      <c r="E391" s="13" t="s">
        <v>26</v>
      </c>
      <c r="F391" s="13">
        <v>6330360</v>
      </c>
      <c r="G391" s="32" t="s">
        <v>0</v>
      </c>
      <c r="H391" s="33">
        <f>H392</f>
        <v>6543.6</v>
      </c>
    </row>
    <row r="392" spans="1:11" customFormat="1" ht="31.5" hidden="1" x14ac:dyDescent="0.2">
      <c r="A392" s="3" t="s">
        <v>0</v>
      </c>
      <c r="B392" s="5" t="s">
        <v>16</v>
      </c>
      <c r="C392" s="13">
        <v>902</v>
      </c>
      <c r="D392" s="13" t="s">
        <v>48</v>
      </c>
      <c r="E392" s="13" t="s">
        <v>26</v>
      </c>
      <c r="F392" s="13">
        <v>6330360</v>
      </c>
      <c r="G392" s="32" t="s">
        <v>17</v>
      </c>
      <c r="H392" s="33">
        <f>H393</f>
        <v>6543.6</v>
      </c>
    </row>
    <row r="393" spans="1:11" customFormat="1" ht="47.25" hidden="1" x14ac:dyDescent="0.2">
      <c r="A393" s="3" t="s">
        <v>0</v>
      </c>
      <c r="B393" s="8" t="s">
        <v>22</v>
      </c>
      <c r="C393" s="13">
        <v>902</v>
      </c>
      <c r="D393" s="38" t="s">
        <v>48</v>
      </c>
      <c r="E393" s="38" t="s">
        <v>26</v>
      </c>
      <c r="F393" s="38">
        <v>6330360</v>
      </c>
      <c r="G393" s="32" t="s">
        <v>23</v>
      </c>
      <c r="H393" s="40">
        <v>6543.6</v>
      </c>
    </row>
    <row r="394" spans="1:11" customFormat="1" ht="0.75" hidden="1" customHeight="1" x14ac:dyDescent="0.2">
      <c r="A394" s="7" t="s">
        <v>0</v>
      </c>
      <c r="B394" s="11" t="s">
        <v>51</v>
      </c>
      <c r="C394" s="58">
        <v>902</v>
      </c>
      <c r="D394" s="24" t="s">
        <v>48</v>
      </c>
      <c r="E394" s="24" t="s">
        <v>37</v>
      </c>
      <c r="F394" s="24" t="s">
        <v>0</v>
      </c>
      <c r="G394" s="87" t="s">
        <v>0</v>
      </c>
      <c r="H394" s="42"/>
      <c r="I394" s="83"/>
      <c r="J394" s="84"/>
      <c r="K394" s="85"/>
    </row>
    <row r="395" spans="1:11" customFormat="1" ht="36.75" hidden="1" customHeight="1" x14ac:dyDescent="0.2">
      <c r="A395" s="35"/>
      <c r="B395" s="81" t="s">
        <v>93</v>
      </c>
      <c r="C395" s="13">
        <v>902</v>
      </c>
      <c r="D395" s="44" t="s">
        <v>48</v>
      </c>
      <c r="E395" s="44" t="s">
        <v>37</v>
      </c>
      <c r="F395" s="44">
        <v>6300000</v>
      </c>
      <c r="G395" s="32" t="s">
        <v>0</v>
      </c>
      <c r="H395" s="45">
        <f>H396</f>
        <v>983.2</v>
      </c>
    </row>
    <row r="396" spans="1:11" customFormat="1" ht="15.75" hidden="1" x14ac:dyDescent="0.2">
      <c r="A396" s="34" t="s">
        <v>0</v>
      </c>
      <c r="B396" s="9" t="s">
        <v>103</v>
      </c>
      <c r="C396" s="37">
        <v>902</v>
      </c>
      <c r="D396" s="13" t="s">
        <v>48</v>
      </c>
      <c r="E396" s="13" t="s">
        <v>37</v>
      </c>
      <c r="F396" s="13">
        <v>6340000</v>
      </c>
      <c r="G396" s="32" t="s">
        <v>0</v>
      </c>
      <c r="H396" s="33">
        <f>H397+H400</f>
        <v>983.2</v>
      </c>
    </row>
    <row r="397" spans="1:11" customFormat="1" ht="31.5" hidden="1" x14ac:dyDescent="0.2">
      <c r="A397" s="34" t="s">
        <v>0</v>
      </c>
      <c r="B397" s="5" t="s">
        <v>95</v>
      </c>
      <c r="C397" s="13">
        <v>902</v>
      </c>
      <c r="D397" s="13" t="s">
        <v>48</v>
      </c>
      <c r="E397" s="13" t="s">
        <v>37</v>
      </c>
      <c r="F397" s="13">
        <v>6340100</v>
      </c>
      <c r="G397" s="32" t="s">
        <v>0</v>
      </c>
      <c r="H397" s="33">
        <f>H398</f>
        <v>50.5</v>
      </c>
    </row>
    <row r="398" spans="1:11" customFormat="1" ht="31.5" hidden="1" x14ac:dyDescent="0.2">
      <c r="A398" s="3" t="s">
        <v>0</v>
      </c>
      <c r="B398" s="5" t="s">
        <v>16</v>
      </c>
      <c r="C398" s="13">
        <v>902</v>
      </c>
      <c r="D398" s="13" t="s">
        <v>48</v>
      </c>
      <c r="E398" s="13" t="s">
        <v>37</v>
      </c>
      <c r="F398" s="13">
        <v>6340100</v>
      </c>
      <c r="G398" s="32" t="s">
        <v>17</v>
      </c>
      <c r="H398" s="33">
        <f>H399</f>
        <v>50.5</v>
      </c>
    </row>
    <row r="399" spans="1:11" customFormat="1" ht="15.75" hidden="1" x14ac:dyDescent="0.2">
      <c r="A399" s="34" t="s">
        <v>0</v>
      </c>
      <c r="B399" s="5" t="s">
        <v>18</v>
      </c>
      <c r="C399" s="13">
        <v>902</v>
      </c>
      <c r="D399" s="13" t="s">
        <v>48</v>
      </c>
      <c r="E399" s="13" t="s">
        <v>37</v>
      </c>
      <c r="F399" s="13">
        <v>6340100</v>
      </c>
      <c r="G399" s="32" t="s">
        <v>19</v>
      </c>
      <c r="H399" s="33">
        <v>50.5</v>
      </c>
    </row>
    <row r="400" spans="1:11" customFormat="1" ht="31.5" hidden="1" x14ac:dyDescent="0.2">
      <c r="A400" s="34"/>
      <c r="B400" s="5" t="s">
        <v>97</v>
      </c>
      <c r="C400" s="13">
        <v>902</v>
      </c>
      <c r="D400" s="13" t="s">
        <v>48</v>
      </c>
      <c r="E400" s="13" t="s">
        <v>37</v>
      </c>
      <c r="F400" s="13">
        <v>6340360</v>
      </c>
      <c r="G400" s="32" t="s">
        <v>0</v>
      </c>
      <c r="H400" s="33">
        <f>H401</f>
        <v>932.7</v>
      </c>
    </row>
    <row r="401" spans="1:11" customFormat="1" ht="31.5" hidden="1" x14ac:dyDescent="0.2">
      <c r="A401" s="34"/>
      <c r="B401" s="5" t="s">
        <v>16</v>
      </c>
      <c r="C401" s="13">
        <v>902</v>
      </c>
      <c r="D401" s="13" t="s">
        <v>48</v>
      </c>
      <c r="E401" s="13" t="s">
        <v>37</v>
      </c>
      <c r="F401" s="13">
        <v>6340360</v>
      </c>
      <c r="G401" s="32" t="s">
        <v>17</v>
      </c>
      <c r="H401" s="33">
        <f>H402</f>
        <v>932.7</v>
      </c>
    </row>
    <row r="402" spans="1:11" customFormat="1" ht="47.25" hidden="1" x14ac:dyDescent="0.2">
      <c r="A402" s="34" t="s">
        <v>0</v>
      </c>
      <c r="B402" s="8" t="s">
        <v>22</v>
      </c>
      <c r="C402" s="13">
        <v>902</v>
      </c>
      <c r="D402" s="38" t="s">
        <v>48</v>
      </c>
      <c r="E402" s="38" t="s">
        <v>37</v>
      </c>
      <c r="F402" s="38">
        <v>6340360</v>
      </c>
      <c r="G402" s="32" t="s">
        <v>23</v>
      </c>
      <c r="H402" s="40">
        <v>932.7</v>
      </c>
    </row>
    <row r="403" spans="1:11" ht="15.75" x14ac:dyDescent="0.2">
      <c r="A403" s="36" t="s">
        <v>0</v>
      </c>
      <c r="B403" s="11" t="s">
        <v>52</v>
      </c>
      <c r="C403" s="58">
        <v>902</v>
      </c>
      <c r="D403" s="24" t="s">
        <v>48</v>
      </c>
      <c r="E403" s="24" t="s">
        <v>9</v>
      </c>
      <c r="F403" s="24" t="s">
        <v>0</v>
      </c>
      <c r="G403" s="87" t="s">
        <v>0</v>
      </c>
      <c r="H403" s="42">
        <v>25071.8</v>
      </c>
      <c r="I403" s="84">
        <v>7085.3745900000004</v>
      </c>
      <c r="J403" s="84">
        <f>SUM(I403-H403)</f>
        <v>-17986.42541</v>
      </c>
      <c r="K403" s="85">
        <f>SUM(I403/H403*100)</f>
        <v>28.260334678802479</v>
      </c>
    </row>
    <row r="404" spans="1:11" customFormat="1" ht="31.5" hidden="1" x14ac:dyDescent="0.2">
      <c r="A404" s="36" t="s">
        <v>0</v>
      </c>
      <c r="B404" s="74" t="s">
        <v>93</v>
      </c>
      <c r="C404" s="37">
        <v>902</v>
      </c>
      <c r="D404" s="44" t="s">
        <v>48</v>
      </c>
      <c r="E404" s="44" t="s">
        <v>9</v>
      </c>
      <c r="F404" s="44">
        <v>6300000</v>
      </c>
      <c r="G404" s="32" t="s">
        <v>0</v>
      </c>
      <c r="H404" s="45">
        <f>H405</f>
        <v>3084.4999999999995</v>
      </c>
    </row>
    <row r="405" spans="1:11" customFormat="1" ht="31.5" hidden="1" x14ac:dyDescent="0.2">
      <c r="A405" s="3" t="s">
        <v>0</v>
      </c>
      <c r="B405" s="29" t="s">
        <v>102</v>
      </c>
      <c r="C405" s="13">
        <v>902</v>
      </c>
      <c r="D405" s="13" t="s">
        <v>48</v>
      </c>
      <c r="E405" s="13" t="s">
        <v>9</v>
      </c>
      <c r="F405" s="13">
        <v>6360000</v>
      </c>
      <c r="G405" s="32" t="s">
        <v>0</v>
      </c>
      <c r="H405" s="33">
        <f>H406+H413</f>
        <v>3084.4999999999995</v>
      </c>
    </row>
    <row r="406" spans="1:11" customFormat="1" ht="15.75" hidden="1" x14ac:dyDescent="0.2">
      <c r="A406" s="3" t="s">
        <v>0</v>
      </c>
      <c r="B406" s="5" t="s">
        <v>104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0</v>
      </c>
      <c r="H406" s="33">
        <f>H407+H409+H411</f>
        <v>909.1</v>
      </c>
    </row>
    <row r="407" spans="1:11" customFormat="1" ht="63" hidden="1" x14ac:dyDescent="0.2">
      <c r="A407" s="34" t="s">
        <v>0</v>
      </c>
      <c r="B407" s="5" t="s">
        <v>27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28</v>
      </c>
      <c r="H407" s="33">
        <f>H408</f>
        <v>873.4</v>
      </c>
    </row>
    <row r="408" spans="1:11" customFormat="1" ht="31.5" hidden="1" x14ac:dyDescent="0.2">
      <c r="A408" s="34" t="s">
        <v>0</v>
      </c>
      <c r="B408" s="5" t="s">
        <v>42</v>
      </c>
      <c r="C408" s="13">
        <v>902</v>
      </c>
      <c r="D408" s="13" t="s">
        <v>48</v>
      </c>
      <c r="E408" s="13" t="s">
        <v>9</v>
      </c>
      <c r="F408" s="13">
        <v>6360140</v>
      </c>
      <c r="G408" s="32" t="s">
        <v>43</v>
      </c>
      <c r="H408" s="33">
        <v>873.4</v>
      </c>
    </row>
    <row r="409" spans="1:11" customFormat="1" ht="31.5" hidden="1" x14ac:dyDescent="0.2">
      <c r="A409" s="3" t="s">
        <v>0</v>
      </c>
      <c r="B409" s="5" t="s">
        <v>11</v>
      </c>
      <c r="C409" s="13">
        <v>902</v>
      </c>
      <c r="D409" s="13" t="s">
        <v>48</v>
      </c>
      <c r="E409" s="13" t="s">
        <v>9</v>
      </c>
      <c r="F409" s="13">
        <v>6360140</v>
      </c>
      <c r="G409" s="32" t="s">
        <v>12</v>
      </c>
      <c r="H409" s="33">
        <f>H410</f>
        <v>34.6</v>
      </c>
    </row>
    <row r="410" spans="1:11" customFormat="1" ht="31.5" hidden="1" x14ac:dyDescent="0.2">
      <c r="A410" s="34" t="s">
        <v>0</v>
      </c>
      <c r="B410" s="5" t="s">
        <v>13</v>
      </c>
      <c r="C410" s="13">
        <v>902</v>
      </c>
      <c r="D410" s="13" t="s">
        <v>48</v>
      </c>
      <c r="E410" s="13" t="s">
        <v>9</v>
      </c>
      <c r="F410" s="13">
        <v>6360140</v>
      </c>
      <c r="G410" s="32" t="s">
        <v>14</v>
      </c>
      <c r="H410" s="33">
        <v>34.6</v>
      </c>
    </row>
    <row r="411" spans="1:11" customFormat="1" ht="15.75" hidden="1" x14ac:dyDescent="0.2">
      <c r="A411" s="34" t="s">
        <v>0</v>
      </c>
      <c r="B411" s="5" t="s">
        <v>31</v>
      </c>
      <c r="C411" s="13">
        <v>902</v>
      </c>
      <c r="D411" s="13" t="s">
        <v>48</v>
      </c>
      <c r="E411" s="13" t="s">
        <v>9</v>
      </c>
      <c r="F411" s="13">
        <v>6360140</v>
      </c>
      <c r="G411" s="32" t="s">
        <v>32</v>
      </c>
      <c r="H411" s="33">
        <f>H412</f>
        <v>1.1000000000000001</v>
      </c>
    </row>
    <row r="412" spans="1:11" customFormat="1" ht="18.75" hidden="1" customHeight="1" x14ac:dyDescent="0.2">
      <c r="A412" s="34" t="s">
        <v>0</v>
      </c>
      <c r="B412" s="5" t="s">
        <v>35</v>
      </c>
      <c r="C412" s="13">
        <v>902</v>
      </c>
      <c r="D412" s="13" t="s">
        <v>48</v>
      </c>
      <c r="E412" s="13" t="s">
        <v>9</v>
      </c>
      <c r="F412" s="13">
        <v>6360140</v>
      </c>
      <c r="G412" s="32" t="s">
        <v>36</v>
      </c>
      <c r="H412" s="33">
        <v>1.1000000000000001</v>
      </c>
    </row>
    <row r="413" spans="1:11" customFormat="1" ht="31.5" hidden="1" x14ac:dyDescent="0.2">
      <c r="A413" s="34" t="s">
        <v>0</v>
      </c>
      <c r="B413" s="5" t="s">
        <v>105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0</v>
      </c>
      <c r="H413" s="33">
        <f>H414+H416+H418</f>
        <v>2175.3999999999996</v>
      </c>
    </row>
    <row r="414" spans="1:11" customFormat="1" ht="63" hidden="1" x14ac:dyDescent="0.2">
      <c r="A414" s="34" t="s">
        <v>0</v>
      </c>
      <c r="B414" s="5" t="s">
        <v>27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28</v>
      </c>
      <c r="H414" s="33">
        <f>H415</f>
        <v>1889.1</v>
      </c>
    </row>
    <row r="415" spans="1:11" customFormat="1" ht="31.5" hidden="1" x14ac:dyDescent="0.2">
      <c r="A415" s="3" t="s">
        <v>0</v>
      </c>
      <c r="B415" s="5" t="s">
        <v>29</v>
      </c>
      <c r="C415" s="13">
        <v>902</v>
      </c>
      <c r="D415" s="13" t="s">
        <v>48</v>
      </c>
      <c r="E415" s="13" t="s">
        <v>9</v>
      </c>
      <c r="F415" s="13">
        <v>6360250</v>
      </c>
      <c r="G415" s="32" t="s">
        <v>30</v>
      </c>
      <c r="H415" s="33">
        <v>1889.1</v>
      </c>
    </row>
    <row r="416" spans="1:11" customFormat="1" ht="31.5" hidden="1" x14ac:dyDescent="0.2">
      <c r="A416" s="34" t="s">
        <v>0</v>
      </c>
      <c r="B416" s="5" t="s">
        <v>11</v>
      </c>
      <c r="C416" s="13">
        <v>902</v>
      </c>
      <c r="D416" s="13" t="s">
        <v>48</v>
      </c>
      <c r="E416" s="13" t="s">
        <v>9</v>
      </c>
      <c r="F416" s="13">
        <v>6360250</v>
      </c>
      <c r="G416" s="32" t="s">
        <v>12</v>
      </c>
      <c r="H416" s="33">
        <f>H417</f>
        <v>283.7</v>
      </c>
    </row>
    <row r="417" spans="1:11" customFormat="1" ht="31.5" hidden="1" x14ac:dyDescent="0.2">
      <c r="A417" s="3" t="s">
        <v>0</v>
      </c>
      <c r="B417" s="5" t="s">
        <v>13</v>
      </c>
      <c r="C417" s="13">
        <v>902</v>
      </c>
      <c r="D417" s="13" t="s">
        <v>48</v>
      </c>
      <c r="E417" s="13" t="s">
        <v>9</v>
      </c>
      <c r="F417" s="13">
        <v>6360250</v>
      </c>
      <c r="G417" s="32" t="s">
        <v>14</v>
      </c>
      <c r="H417" s="33">
        <v>283.7</v>
      </c>
    </row>
    <row r="418" spans="1:11" customFormat="1" ht="15.75" hidden="1" x14ac:dyDescent="0.2">
      <c r="A418" s="3" t="s">
        <v>0</v>
      </c>
      <c r="B418" s="5" t="s">
        <v>31</v>
      </c>
      <c r="C418" s="13">
        <v>902</v>
      </c>
      <c r="D418" s="13" t="s">
        <v>48</v>
      </c>
      <c r="E418" s="13" t="s">
        <v>9</v>
      </c>
      <c r="F418" s="13">
        <v>6360250</v>
      </c>
      <c r="G418" s="32" t="s">
        <v>32</v>
      </c>
      <c r="H418" s="33">
        <f>H419+H420</f>
        <v>2.6</v>
      </c>
    </row>
    <row r="419" spans="1:11" customFormat="1" ht="15.75" hidden="1" x14ac:dyDescent="0.2">
      <c r="A419" s="34" t="s">
        <v>0</v>
      </c>
      <c r="B419" s="5" t="s">
        <v>33</v>
      </c>
      <c r="C419" s="13">
        <v>902</v>
      </c>
      <c r="D419" s="13" t="s">
        <v>48</v>
      </c>
      <c r="E419" s="13" t="s">
        <v>9</v>
      </c>
      <c r="F419" s="13">
        <v>6360250</v>
      </c>
      <c r="G419" s="32" t="s">
        <v>34</v>
      </c>
      <c r="H419" s="33">
        <v>0.6</v>
      </c>
    </row>
    <row r="420" spans="1:11" customFormat="1" ht="15.75" hidden="1" x14ac:dyDescent="0.2">
      <c r="A420" s="15" t="s">
        <v>0</v>
      </c>
      <c r="B420" s="8" t="s">
        <v>35</v>
      </c>
      <c r="C420" s="38">
        <v>902</v>
      </c>
      <c r="D420" s="38" t="s">
        <v>48</v>
      </c>
      <c r="E420" s="38" t="s">
        <v>9</v>
      </c>
      <c r="F420" s="38">
        <v>6360250</v>
      </c>
      <c r="G420" s="39" t="s">
        <v>36</v>
      </c>
      <c r="H420" s="40">
        <v>2</v>
      </c>
    </row>
    <row r="421" spans="1:11" ht="15.75" x14ac:dyDescent="0.2">
      <c r="A421" s="55"/>
      <c r="B421" s="124" t="s">
        <v>232</v>
      </c>
      <c r="C421" s="64"/>
      <c r="D421" s="119">
        <v>10</v>
      </c>
      <c r="E421" s="119"/>
      <c r="F421" s="119"/>
      <c r="G421" s="89"/>
      <c r="H421" s="126">
        <f>H422+H427+H433+H453+H423</f>
        <v>49271.499999999993</v>
      </c>
      <c r="I421" s="126">
        <f>I422+I427+I433+I453+I423</f>
        <v>6379.94992</v>
      </c>
      <c r="J421" s="121">
        <f t="shared" ref="J421:J422" si="16">SUM(I421-H421)</f>
        <v>-42891.550079999994</v>
      </c>
      <c r="K421" s="122">
        <f t="shared" ref="K421:K422" si="17">SUM(I421/H421*100)</f>
        <v>12.948560364510925</v>
      </c>
    </row>
    <row r="422" spans="1:11" ht="15.75" x14ac:dyDescent="0.2">
      <c r="A422" s="52"/>
      <c r="B422" s="11" t="s">
        <v>186</v>
      </c>
      <c r="C422" s="65">
        <v>908</v>
      </c>
      <c r="D422" s="23" t="s">
        <v>10</v>
      </c>
      <c r="E422" s="23" t="s">
        <v>26</v>
      </c>
      <c r="F422" s="24"/>
      <c r="G422" s="90"/>
      <c r="H422" s="42">
        <v>8866.7999999999993</v>
      </c>
      <c r="I422" s="84">
        <v>2067.8341799999998</v>
      </c>
      <c r="J422" s="84">
        <f t="shared" si="16"/>
        <v>-6798.9658199999994</v>
      </c>
      <c r="K422" s="85">
        <f t="shared" si="17"/>
        <v>23.321087427256735</v>
      </c>
    </row>
    <row r="423" spans="1:11" customFormat="1" ht="18.75" customHeight="1" x14ac:dyDescent="0.2">
      <c r="A423" s="16"/>
      <c r="B423" s="83" t="s">
        <v>251</v>
      </c>
      <c r="C423" s="24">
        <v>908</v>
      </c>
      <c r="D423" s="79" t="s">
        <v>10</v>
      </c>
      <c r="E423" s="140" t="s">
        <v>37</v>
      </c>
      <c r="F423" s="94">
        <v>6170000</v>
      </c>
      <c r="G423" s="41"/>
      <c r="H423" s="42">
        <v>1141.7</v>
      </c>
      <c r="I423" s="84">
        <v>0</v>
      </c>
      <c r="J423" s="84">
        <f t="shared" ref="J423" si="18">SUM(I423-H423)</f>
        <v>-1141.7</v>
      </c>
      <c r="K423" s="85">
        <f t="shared" ref="K423" si="19">SUM(I423/H423*100)</f>
        <v>0</v>
      </c>
    </row>
    <row r="424" spans="1:11" customFormat="1" ht="22.5" hidden="1" customHeight="1" x14ac:dyDescent="0.2">
      <c r="A424" s="16"/>
      <c r="B424" s="11" t="s">
        <v>187</v>
      </c>
      <c r="C424" s="24">
        <v>908</v>
      </c>
      <c r="D424" s="23" t="s">
        <v>10</v>
      </c>
      <c r="E424" s="23" t="s">
        <v>26</v>
      </c>
      <c r="F424" s="24">
        <v>6170030</v>
      </c>
      <c r="G424" s="41"/>
      <c r="H424" s="42">
        <f>H425</f>
        <v>0</v>
      </c>
    </row>
    <row r="425" spans="1:11" customFormat="1" ht="23.25" hidden="1" customHeight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1">
        <v>300</v>
      </c>
      <c r="H425" s="42">
        <f>H426</f>
        <v>0</v>
      </c>
    </row>
    <row r="426" spans="1:11" customFormat="1" ht="18" hidden="1" customHeight="1" x14ac:dyDescent="0.2">
      <c r="A426" s="16"/>
      <c r="B426" s="68" t="s">
        <v>56</v>
      </c>
      <c r="C426" s="24">
        <v>908</v>
      </c>
      <c r="D426" s="69" t="s">
        <v>10</v>
      </c>
      <c r="E426" s="69" t="s">
        <v>26</v>
      </c>
      <c r="F426" s="109">
        <v>6170030</v>
      </c>
      <c r="G426" s="41">
        <v>321</v>
      </c>
      <c r="H426" s="70">
        <v>0</v>
      </c>
    </row>
    <row r="427" spans="1:11" ht="15.75" x14ac:dyDescent="0.2">
      <c r="A427" s="52"/>
      <c r="B427" s="11" t="s">
        <v>188</v>
      </c>
      <c r="C427" s="65">
        <v>908</v>
      </c>
      <c r="D427" s="23" t="s">
        <v>10</v>
      </c>
      <c r="E427" s="23" t="s">
        <v>38</v>
      </c>
      <c r="F427" s="24"/>
      <c r="G427" s="90"/>
      <c r="H427" s="42">
        <v>1376.2</v>
      </c>
      <c r="I427" s="84">
        <v>166.5</v>
      </c>
      <c r="J427" s="84">
        <f>SUM(I427-H427)</f>
        <v>-1209.7</v>
      </c>
      <c r="K427" s="85">
        <f>SUM(I427/H427*100)</f>
        <v>12.098532190088649</v>
      </c>
    </row>
    <row r="428" spans="1:11" customFormat="1" ht="110.25" hidden="1" x14ac:dyDescent="0.2">
      <c r="A428" s="16"/>
      <c r="B428" s="78" t="s">
        <v>169</v>
      </c>
      <c r="C428" s="24">
        <v>908</v>
      </c>
      <c r="D428" s="79" t="s">
        <v>10</v>
      </c>
      <c r="E428" s="79" t="s">
        <v>38</v>
      </c>
      <c r="F428" s="94" t="s">
        <v>170</v>
      </c>
      <c r="G428" s="41"/>
      <c r="H428" s="80">
        <f>H429</f>
        <v>405</v>
      </c>
    </row>
    <row r="429" spans="1:11" customFormat="1" ht="18.75" hidden="1" customHeight="1" x14ac:dyDescent="0.2">
      <c r="A429" s="16"/>
      <c r="B429" s="11" t="s">
        <v>162</v>
      </c>
      <c r="C429" s="24">
        <v>908</v>
      </c>
      <c r="D429" s="23" t="s">
        <v>10</v>
      </c>
      <c r="E429" s="23" t="s">
        <v>38</v>
      </c>
      <c r="F429" s="24" t="s">
        <v>180</v>
      </c>
      <c r="G429" s="41"/>
      <c r="H429" s="42">
        <f>H430</f>
        <v>405</v>
      </c>
    </row>
    <row r="430" spans="1:11" customFormat="1" ht="110.25" hidden="1" x14ac:dyDescent="0.2">
      <c r="A430" s="16"/>
      <c r="B430" s="11" t="s">
        <v>181</v>
      </c>
      <c r="C430" s="24">
        <v>908</v>
      </c>
      <c r="D430" s="23" t="s">
        <v>10</v>
      </c>
      <c r="E430" s="23" t="s">
        <v>38</v>
      </c>
      <c r="F430" s="24" t="s">
        <v>182</v>
      </c>
      <c r="G430" s="41"/>
      <c r="H430" s="42">
        <f>H431</f>
        <v>405</v>
      </c>
    </row>
    <row r="431" spans="1:11" customFormat="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182</v>
      </c>
      <c r="G431" s="28">
        <v>300</v>
      </c>
      <c r="H431" s="30">
        <f>H432</f>
        <v>405</v>
      </c>
    </row>
    <row r="432" spans="1:11" customFormat="1" ht="110.25" hidden="1" x14ac:dyDescent="0.2">
      <c r="A432" s="16"/>
      <c r="B432" s="72" t="s">
        <v>189</v>
      </c>
      <c r="C432" s="26">
        <v>908</v>
      </c>
      <c r="D432" s="73" t="s">
        <v>10</v>
      </c>
      <c r="E432" s="73" t="s">
        <v>38</v>
      </c>
      <c r="F432" s="114" t="s">
        <v>182</v>
      </c>
      <c r="G432" s="28">
        <v>322</v>
      </c>
      <c r="H432" s="71">
        <v>405</v>
      </c>
    </row>
    <row r="433" spans="1:11" ht="15.75" x14ac:dyDescent="0.2">
      <c r="A433" s="7" t="s">
        <v>0</v>
      </c>
      <c r="B433" s="11" t="s">
        <v>59</v>
      </c>
      <c r="C433" s="58">
        <v>905</v>
      </c>
      <c r="D433" s="24" t="s">
        <v>10</v>
      </c>
      <c r="E433" s="24" t="s">
        <v>9</v>
      </c>
      <c r="F433" s="24" t="s">
        <v>0</v>
      </c>
      <c r="G433" s="87" t="s">
        <v>0</v>
      </c>
      <c r="H433" s="42">
        <v>37281.699999999997</v>
      </c>
      <c r="I433" s="84">
        <v>4015.42148</v>
      </c>
      <c r="J433" s="84">
        <f>SUM(I433-H433)</f>
        <v>-33266.27852</v>
      </c>
      <c r="K433" s="85">
        <f>SUM(I433/H433*100)</f>
        <v>10.770489221253325</v>
      </c>
    </row>
    <row r="434" spans="1:11" customFormat="1" ht="31.5" hidden="1" x14ac:dyDescent="0.2">
      <c r="A434" s="3"/>
      <c r="B434" s="6" t="s">
        <v>226</v>
      </c>
      <c r="C434" s="37">
        <v>905</v>
      </c>
      <c r="D434" s="44">
        <v>10</v>
      </c>
      <c r="E434" s="44" t="s">
        <v>9</v>
      </c>
      <c r="F434" s="44">
        <v>6200000</v>
      </c>
      <c r="G434" s="32"/>
      <c r="H434" s="45">
        <v>2262.1</v>
      </c>
    </row>
    <row r="435" spans="1:11" customFormat="1" ht="15.75" hidden="1" x14ac:dyDescent="0.2">
      <c r="A435" s="3"/>
      <c r="B435" s="5" t="s">
        <v>227</v>
      </c>
      <c r="C435" s="37">
        <v>905</v>
      </c>
      <c r="D435" s="13">
        <v>10</v>
      </c>
      <c r="E435" s="13" t="s">
        <v>9</v>
      </c>
      <c r="F435" s="13">
        <v>6210000</v>
      </c>
      <c r="G435" s="32"/>
      <c r="H435" s="33">
        <v>2262.1</v>
      </c>
    </row>
    <row r="436" spans="1:11" customFormat="1" ht="31.5" hidden="1" x14ac:dyDescent="0.2">
      <c r="A436" s="3"/>
      <c r="B436" s="5" t="s">
        <v>50</v>
      </c>
      <c r="C436" s="37">
        <v>905</v>
      </c>
      <c r="D436" s="13">
        <v>10</v>
      </c>
      <c r="E436" s="13" t="s">
        <v>9</v>
      </c>
      <c r="F436" s="13">
        <v>6206000</v>
      </c>
      <c r="G436" s="32"/>
      <c r="H436" s="33">
        <v>2262.1</v>
      </c>
    </row>
    <row r="437" spans="1:11" customFormat="1" ht="63" hidden="1" x14ac:dyDescent="0.2">
      <c r="A437" s="3"/>
      <c r="B437" s="5" t="s">
        <v>228</v>
      </c>
      <c r="C437" s="37">
        <v>905</v>
      </c>
      <c r="D437" s="13">
        <v>10</v>
      </c>
      <c r="E437" s="13" t="s">
        <v>9</v>
      </c>
      <c r="F437" s="13">
        <v>6206008</v>
      </c>
      <c r="G437" s="32"/>
      <c r="H437" s="33">
        <v>2262.1</v>
      </c>
    </row>
    <row r="438" spans="1:11" customFormat="1" ht="15.75" hidden="1" x14ac:dyDescent="0.2">
      <c r="A438" s="3"/>
      <c r="B438" s="5" t="s">
        <v>20</v>
      </c>
      <c r="C438" s="37">
        <v>905</v>
      </c>
      <c r="D438" s="13" t="s">
        <v>10</v>
      </c>
      <c r="E438" s="13" t="s">
        <v>9</v>
      </c>
      <c r="F438" s="13">
        <v>6206008</v>
      </c>
      <c r="G438" s="32">
        <v>300</v>
      </c>
      <c r="H438" s="33">
        <v>2262.1</v>
      </c>
    </row>
    <row r="439" spans="1:11" customFormat="1" ht="31.5" hidden="1" x14ac:dyDescent="0.2">
      <c r="A439" s="3"/>
      <c r="B439" s="5" t="s">
        <v>56</v>
      </c>
      <c r="C439" s="37">
        <v>905</v>
      </c>
      <c r="D439" s="13" t="s">
        <v>10</v>
      </c>
      <c r="E439" s="13" t="s">
        <v>9</v>
      </c>
      <c r="F439" s="13">
        <v>6206008</v>
      </c>
      <c r="G439" s="32">
        <v>313</v>
      </c>
      <c r="H439" s="33">
        <v>2262.1</v>
      </c>
    </row>
    <row r="440" spans="1:11" customFormat="1" ht="31.5" hidden="1" x14ac:dyDescent="0.2">
      <c r="A440" s="3" t="s">
        <v>0</v>
      </c>
      <c r="B440" s="5" t="s">
        <v>50</v>
      </c>
      <c r="C440" s="37">
        <v>905</v>
      </c>
      <c r="D440" s="13" t="s">
        <v>10</v>
      </c>
      <c r="E440" s="13" t="s">
        <v>9</v>
      </c>
      <c r="F440" s="13">
        <v>6106000</v>
      </c>
      <c r="G440" s="32" t="s">
        <v>0</v>
      </c>
      <c r="H440" s="33">
        <v>6332.2</v>
      </c>
    </row>
    <row r="441" spans="1:11" customFormat="1" ht="19.5" hidden="1" customHeight="1" x14ac:dyDescent="0.2">
      <c r="A441" s="34" t="s">
        <v>0</v>
      </c>
      <c r="B441" s="5" t="s">
        <v>136</v>
      </c>
      <c r="C441" s="37">
        <v>905</v>
      </c>
      <c r="D441" s="13" t="s">
        <v>10</v>
      </c>
      <c r="E441" s="13" t="s">
        <v>9</v>
      </c>
      <c r="F441" s="13">
        <v>6106012</v>
      </c>
      <c r="G441" s="32" t="s">
        <v>0</v>
      </c>
      <c r="H441" s="33">
        <v>914</v>
      </c>
    </row>
    <row r="442" spans="1:11" customFormat="1" ht="31.5" hidden="1" x14ac:dyDescent="0.2">
      <c r="A442" s="3" t="s">
        <v>0</v>
      </c>
      <c r="B442" s="5" t="s">
        <v>11</v>
      </c>
      <c r="C442" s="37">
        <v>905</v>
      </c>
      <c r="D442" s="13" t="s">
        <v>10</v>
      </c>
      <c r="E442" s="13" t="s">
        <v>9</v>
      </c>
      <c r="F442" s="13">
        <v>6106012</v>
      </c>
      <c r="G442" s="32">
        <v>200</v>
      </c>
      <c r="H442" s="33">
        <v>914</v>
      </c>
    </row>
    <row r="443" spans="1:11" customFormat="1" ht="31.5" hidden="1" x14ac:dyDescent="0.2">
      <c r="A443" s="3" t="s">
        <v>0</v>
      </c>
      <c r="B443" s="5" t="s">
        <v>13</v>
      </c>
      <c r="C443" s="37">
        <v>905</v>
      </c>
      <c r="D443" s="13" t="s">
        <v>10</v>
      </c>
      <c r="E443" s="13" t="s">
        <v>9</v>
      </c>
      <c r="F443" s="13">
        <v>6106012</v>
      </c>
      <c r="G443" s="32">
        <v>244</v>
      </c>
      <c r="H443" s="33">
        <v>914</v>
      </c>
    </row>
    <row r="444" spans="1:11" customFormat="1" ht="47.25" hidden="1" x14ac:dyDescent="0.2">
      <c r="A444" s="34" t="s">
        <v>0</v>
      </c>
      <c r="B444" s="5" t="s">
        <v>137</v>
      </c>
      <c r="C444" s="37">
        <v>905</v>
      </c>
      <c r="D444" s="13" t="s">
        <v>10</v>
      </c>
      <c r="E444" s="13" t="s">
        <v>9</v>
      </c>
      <c r="F444" s="13">
        <v>6106013</v>
      </c>
      <c r="G444" s="32" t="s">
        <v>0</v>
      </c>
      <c r="H444" s="33">
        <v>5382</v>
      </c>
    </row>
    <row r="445" spans="1:11" customFormat="1" ht="15.75" hidden="1" x14ac:dyDescent="0.2">
      <c r="A445" s="3" t="s">
        <v>0</v>
      </c>
      <c r="B445" s="5" t="s">
        <v>20</v>
      </c>
      <c r="C445" s="37">
        <v>905</v>
      </c>
      <c r="D445" s="13" t="s">
        <v>10</v>
      </c>
      <c r="E445" s="13" t="s">
        <v>9</v>
      </c>
      <c r="F445" s="13">
        <v>6106013</v>
      </c>
      <c r="G445" s="32">
        <v>300</v>
      </c>
      <c r="H445" s="33">
        <v>5382</v>
      </c>
    </row>
    <row r="446" spans="1:11" customFormat="1" ht="31.5" hidden="1" x14ac:dyDescent="0.2">
      <c r="A446" s="3" t="s">
        <v>0</v>
      </c>
      <c r="B446" s="5" t="s">
        <v>56</v>
      </c>
      <c r="C446" s="37">
        <v>905</v>
      </c>
      <c r="D446" s="13" t="s">
        <v>10</v>
      </c>
      <c r="E446" s="13" t="s">
        <v>9</v>
      </c>
      <c r="F446" s="13">
        <v>6106013</v>
      </c>
      <c r="G446" s="32">
        <v>313</v>
      </c>
      <c r="H446" s="33">
        <v>5382</v>
      </c>
    </row>
    <row r="447" spans="1:11" customFormat="1" ht="47.25" hidden="1" x14ac:dyDescent="0.2">
      <c r="A447" s="3" t="s">
        <v>0</v>
      </c>
      <c r="B447" s="5" t="s">
        <v>138</v>
      </c>
      <c r="C447" s="37">
        <v>905</v>
      </c>
      <c r="D447" s="13" t="s">
        <v>10</v>
      </c>
      <c r="E447" s="13" t="s">
        <v>9</v>
      </c>
      <c r="F447" s="13">
        <v>6106014</v>
      </c>
      <c r="G447" s="32" t="s">
        <v>0</v>
      </c>
      <c r="H447" s="33">
        <v>16.2</v>
      </c>
    </row>
    <row r="448" spans="1:11" customFormat="1" ht="15.75" hidden="1" x14ac:dyDescent="0.2">
      <c r="A448" s="3" t="s">
        <v>0</v>
      </c>
      <c r="B448" s="5" t="s">
        <v>20</v>
      </c>
      <c r="C448" s="37">
        <v>905</v>
      </c>
      <c r="D448" s="13" t="s">
        <v>10</v>
      </c>
      <c r="E448" s="13" t="s">
        <v>9</v>
      </c>
      <c r="F448" s="13">
        <v>6106014</v>
      </c>
      <c r="G448" s="32">
        <v>300</v>
      </c>
      <c r="H448" s="33">
        <v>16.2</v>
      </c>
    </row>
    <row r="449" spans="1:11" customFormat="1" ht="31.5" hidden="1" x14ac:dyDescent="0.2">
      <c r="A449" s="3" t="s">
        <v>0</v>
      </c>
      <c r="B449" s="5" t="s">
        <v>56</v>
      </c>
      <c r="C449" s="37">
        <v>905</v>
      </c>
      <c r="D449" s="13" t="s">
        <v>10</v>
      </c>
      <c r="E449" s="13" t="s">
        <v>9</v>
      </c>
      <c r="F449" s="13">
        <v>6106014</v>
      </c>
      <c r="G449" s="32">
        <v>313</v>
      </c>
      <c r="H449" s="33">
        <v>16.2</v>
      </c>
    </row>
    <row r="450" spans="1:11" customFormat="1" ht="63" hidden="1" x14ac:dyDescent="0.2">
      <c r="A450" s="3"/>
      <c r="B450" s="5" t="s">
        <v>229</v>
      </c>
      <c r="C450" s="37">
        <v>905</v>
      </c>
      <c r="D450" s="13" t="s">
        <v>10</v>
      </c>
      <c r="E450" s="13" t="s">
        <v>9</v>
      </c>
      <c r="F450" s="13">
        <v>6106015</v>
      </c>
      <c r="G450" s="32"/>
      <c r="H450" s="33">
        <v>20</v>
      </c>
    </row>
    <row r="451" spans="1:11" customFormat="1" ht="15.75" hidden="1" x14ac:dyDescent="0.2">
      <c r="A451" s="3"/>
      <c r="B451" s="5" t="s">
        <v>20</v>
      </c>
      <c r="C451" s="37">
        <v>905</v>
      </c>
      <c r="D451" s="13" t="s">
        <v>10</v>
      </c>
      <c r="E451" s="13" t="s">
        <v>9</v>
      </c>
      <c r="F451" s="13">
        <v>6106015</v>
      </c>
      <c r="G451" s="32">
        <v>300</v>
      </c>
      <c r="H451" s="33">
        <v>20</v>
      </c>
    </row>
    <row r="452" spans="1:11" customFormat="1" ht="31.5" hidden="1" x14ac:dyDescent="0.2">
      <c r="A452" s="3"/>
      <c r="B452" s="8" t="s">
        <v>56</v>
      </c>
      <c r="C452" s="37">
        <v>905</v>
      </c>
      <c r="D452" s="38" t="s">
        <v>10</v>
      </c>
      <c r="E452" s="38" t="s">
        <v>9</v>
      </c>
      <c r="F452" s="38">
        <v>6106015</v>
      </c>
      <c r="G452" s="32">
        <v>313</v>
      </c>
      <c r="H452" s="40">
        <v>20</v>
      </c>
    </row>
    <row r="453" spans="1:11" ht="15.75" x14ac:dyDescent="0.2">
      <c r="A453" s="52"/>
      <c r="B453" s="11" t="s">
        <v>190</v>
      </c>
      <c r="C453" s="65">
        <v>908</v>
      </c>
      <c r="D453" s="23" t="s">
        <v>10</v>
      </c>
      <c r="E453" s="23" t="s">
        <v>39</v>
      </c>
      <c r="F453" s="24"/>
      <c r="G453" s="90"/>
      <c r="H453" s="152">
        <v>605.1</v>
      </c>
      <c r="I453" s="84">
        <v>130.19426000000001</v>
      </c>
      <c r="J453" s="84">
        <f>SUM(I453-H453)</f>
        <v>-474.90574000000004</v>
      </c>
      <c r="K453" s="85">
        <f>SUM(I453/H453*100)</f>
        <v>21.51615600727153</v>
      </c>
    </row>
    <row r="454" spans="1:11" customFormat="1" ht="31.5" hidden="1" x14ac:dyDescent="0.2">
      <c r="A454" s="16"/>
      <c r="B454" s="29" t="s">
        <v>134</v>
      </c>
      <c r="C454" s="24">
        <v>908</v>
      </c>
      <c r="D454" s="79" t="s">
        <v>10</v>
      </c>
      <c r="E454" s="79" t="s">
        <v>39</v>
      </c>
      <c r="F454" s="94">
        <v>6106100</v>
      </c>
      <c r="G454" s="41"/>
      <c r="H454" s="80">
        <v>329</v>
      </c>
    </row>
    <row r="455" spans="1:11" customFormat="1" ht="17.25" hidden="1" customHeight="1" x14ac:dyDescent="0.2">
      <c r="A455" s="16"/>
      <c r="B455" s="5" t="s">
        <v>191</v>
      </c>
      <c r="C455" s="24">
        <v>908</v>
      </c>
      <c r="D455" s="23" t="s">
        <v>10</v>
      </c>
      <c r="E455" s="23" t="s">
        <v>39</v>
      </c>
      <c r="F455" s="24">
        <v>6106104</v>
      </c>
      <c r="G455" s="41"/>
      <c r="H455" s="42">
        <v>329</v>
      </c>
    </row>
    <row r="456" spans="1:11" customFormat="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1">
        <v>100</v>
      </c>
      <c r="H456" s="42">
        <v>329</v>
      </c>
    </row>
    <row r="457" spans="1:11" customFormat="1" ht="31.5" hidden="1" x14ac:dyDescent="0.2">
      <c r="A457" s="16"/>
      <c r="B457" s="8" t="s">
        <v>42</v>
      </c>
      <c r="C457" s="24">
        <v>908</v>
      </c>
      <c r="D457" s="69" t="s">
        <v>10</v>
      </c>
      <c r="E457" s="69" t="s">
        <v>39</v>
      </c>
      <c r="F457" s="109">
        <v>6106104</v>
      </c>
      <c r="G457" s="41">
        <v>121</v>
      </c>
      <c r="H457" s="70">
        <v>329</v>
      </c>
    </row>
    <row r="458" spans="1:11" ht="15.75" x14ac:dyDescent="0.2">
      <c r="A458" s="55"/>
      <c r="B458" s="124" t="s">
        <v>192</v>
      </c>
      <c r="C458" s="64">
        <v>908</v>
      </c>
      <c r="D458" s="125" t="s">
        <v>72</v>
      </c>
      <c r="E458" s="125"/>
      <c r="F458" s="119"/>
      <c r="G458" s="89"/>
      <c r="H458" s="126">
        <f>H459+H460</f>
        <v>661</v>
      </c>
      <c r="I458" s="126">
        <f t="shared" ref="I458:J458" si="20">I459+I460</f>
        <v>237.6</v>
      </c>
      <c r="J458" s="126">
        <f t="shared" si="20"/>
        <v>-423.4</v>
      </c>
      <c r="K458" s="126">
        <f t="shared" ref="K458" si="21">SUM(I458/H458*100)</f>
        <v>35.945537065052953</v>
      </c>
    </row>
    <row r="459" spans="1:11" ht="15.75" x14ac:dyDescent="0.2">
      <c r="A459" s="52"/>
      <c r="B459" s="11" t="s">
        <v>193</v>
      </c>
      <c r="C459" s="65">
        <v>908</v>
      </c>
      <c r="D459" s="23" t="s">
        <v>72</v>
      </c>
      <c r="E459" s="23" t="s">
        <v>26</v>
      </c>
      <c r="F459" s="24"/>
      <c r="G459" s="90"/>
      <c r="H459" s="152">
        <v>661</v>
      </c>
      <c r="I459" s="84">
        <v>237.6</v>
      </c>
      <c r="J459" s="84">
        <f t="shared" ref="J459" si="22">SUM(I459-H459)</f>
        <v>-423.4</v>
      </c>
      <c r="K459" s="85">
        <f t="shared" ref="K459" si="23">SUM(I459/H459*100)</f>
        <v>35.945537065052953</v>
      </c>
    </row>
    <row r="460" spans="1:11" ht="20.25" hidden="1" customHeight="1" x14ac:dyDescent="0.2">
      <c r="A460" s="16"/>
      <c r="B460" s="139" t="s">
        <v>241</v>
      </c>
      <c r="C460" s="24">
        <v>908</v>
      </c>
      <c r="D460" s="79" t="s">
        <v>72</v>
      </c>
      <c r="E460" s="140" t="s">
        <v>37</v>
      </c>
      <c r="F460" s="94" t="s">
        <v>194</v>
      </c>
      <c r="G460" s="41"/>
      <c r="H460" s="80"/>
      <c r="I460" s="85"/>
      <c r="J460" s="85">
        <f t="shared" ref="J460" si="24">SUM(I460-H460)</f>
        <v>0</v>
      </c>
      <c r="K460" s="142" t="e">
        <f t="shared" ref="K460" si="25">SUM(I460/H460*100)</f>
        <v>#DIV/0!</v>
      </c>
    </row>
    <row r="461" spans="1:11" ht="18" customHeight="1" x14ac:dyDescent="0.2">
      <c r="A461" s="55"/>
      <c r="B461" s="124" t="s">
        <v>195</v>
      </c>
      <c r="C461" s="64">
        <v>908</v>
      </c>
      <c r="D461" s="125" t="s">
        <v>62</v>
      </c>
      <c r="E461" s="125"/>
      <c r="F461" s="119"/>
      <c r="G461" s="89"/>
      <c r="H461" s="126">
        <f>H462</f>
        <v>4300</v>
      </c>
      <c r="I461" s="126">
        <f>I462</f>
        <v>789</v>
      </c>
      <c r="J461" s="121">
        <f t="shared" ref="J461:J462" si="26">SUM(I461-H461)</f>
        <v>-3511</v>
      </c>
      <c r="K461" s="122">
        <f t="shared" ref="K461:K462" si="27">SUM(I461/H461*100)</f>
        <v>18.348837209302328</v>
      </c>
    </row>
    <row r="462" spans="1:11" ht="15.75" x14ac:dyDescent="0.2">
      <c r="A462" s="52"/>
      <c r="B462" s="11" t="s">
        <v>196</v>
      </c>
      <c r="C462" s="65">
        <v>908</v>
      </c>
      <c r="D462" s="23" t="s">
        <v>62</v>
      </c>
      <c r="E462" s="23" t="s">
        <v>37</v>
      </c>
      <c r="F462" s="24"/>
      <c r="G462" s="90"/>
      <c r="H462" s="152">
        <v>4300</v>
      </c>
      <c r="I462" s="84">
        <v>789</v>
      </c>
      <c r="J462" s="84">
        <f t="shared" si="26"/>
        <v>-3511</v>
      </c>
      <c r="K462" s="85">
        <f t="shared" si="27"/>
        <v>18.348837209302328</v>
      </c>
    </row>
    <row r="463" spans="1:11" customFormat="1" ht="31.5" hidden="1" x14ac:dyDescent="0.2">
      <c r="A463" s="16"/>
      <c r="B463" s="78" t="s">
        <v>109</v>
      </c>
      <c r="C463" s="24">
        <v>908</v>
      </c>
      <c r="D463" s="79" t="s">
        <v>62</v>
      </c>
      <c r="E463" s="79" t="s">
        <v>37</v>
      </c>
      <c r="F463" s="94">
        <v>6170000</v>
      </c>
      <c r="G463" s="41"/>
      <c r="H463" s="80">
        <f>H464</f>
        <v>1552.7</v>
      </c>
    </row>
    <row r="464" spans="1:11" customFormat="1" ht="31.5" hidden="1" x14ac:dyDescent="0.2">
      <c r="A464" s="16"/>
      <c r="B464" s="11" t="s">
        <v>197</v>
      </c>
      <c r="C464" s="24">
        <v>908</v>
      </c>
      <c r="D464" s="23" t="s">
        <v>62</v>
      </c>
      <c r="E464" s="23" t="s">
        <v>37</v>
      </c>
      <c r="F464" s="24">
        <v>6170060</v>
      </c>
      <c r="G464" s="41"/>
      <c r="H464" s="42">
        <f>H465</f>
        <v>1552.7</v>
      </c>
    </row>
    <row r="465" spans="1:11" customFormat="1" ht="18.75" hidden="1" customHeight="1" x14ac:dyDescent="0.2">
      <c r="A465" s="16"/>
      <c r="B465" s="11" t="s">
        <v>31</v>
      </c>
      <c r="C465" s="24">
        <v>908</v>
      </c>
      <c r="D465" s="23" t="s">
        <v>62</v>
      </c>
      <c r="E465" s="23" t="s">
        <v>37</v>
      </c>
      <c r="F465" s="24">
        <v>6170060</v>
      </c>
      <c r="G465" s="41">
        <v>800</v>
      </c>
      <c r="H465" s="42">
        <f>H466</f>
        <v>1552.7</v>
      </c>
    </row>
    <row r="466" spans="1:11" customFormat="1" ht="31.5" hidden="1" x14ac:dyDescent="0.2">
      <c r="A466" s="16"/>
      <c r="B466" s="68" t="s">
        <v>198</v>
      </c>
      <c r="C466" s="24">
        <v>908</v>
      </c>
      <c r="D466" s="69" t="s">
        <v>62</v>
      </c>
      <c r="E466" s="69" t="s">
        <v>37</v>
      </c>
      <c r="F466" s="109">
        <v>6170060</v>
      </c>
      <c r="G466" s="41">
        <v>810</v>
      </c>
      <c r="H466" s="70">
        <v>1552.7</v>
      </c>
    </row>
    <row r="467" spans="1:11" customFormat="1" ht="31.5" hidden="1" x14ac:dyDescent="0.2">
      <c r="A467" s="34" t="s">
        <v>0</v>
      </c>
      <c r="B467" s="81" t="s">
        <v>106</v>
      </c>
      <c r="C467" s="37">
        <v>903</v>
      </c>
      <c r="D467" s="44" t="s">
        <v>74</v>
      </c>
      <c r="E467" s="44" t="s">
        <v>26</v>
      </c>
      <c r="F467" s="44">
        <v>6500000</v>
      </c>
      <c r="G467" s="32" t="s">
        <v>0</v>
      </c>
      <c r="H467" s="45">
        <f>H468</f>
        <v>1018</v>
      </c>
    </row>
    <row r="468" spans="1:11" customFormat="1" ht="31.5" hidden="1" x14ac:dyDescent="0.2">
      <c r="A468" s="7" t="s">
        <v>0</v>
      </c>
      <c r="B468" s="9" t="s">
        <v>112</v>
      </c>
      <c r="C468" s="37">
        <v>903</v>
      </c>
      <c r="D468" s="13" t="s">
        <v>74</v>
      </c>
      <c r="E468" s="13" t="s">
        <v>26</v>
      </c>
      <c r="F468" s="13">
        <v>6540000</v>
      </c>
      <c r="G468" s="32" t="s">
        <v>0</v>
      </c>
      <c r="H468" s="33">
        <f>H469</f>
        <v>1018</v>
      </c>
    </row>
    <row r="469" spans="1:11" customFormat="1" ht="15.75" hidden="1" x14ac:dyDescent="0.2">
      <c r="A469" s="34" t="s">
        <v>0</v>
      </c>
      <c r="B469" s="6" t="s">
        <v>113</v>
      </c>
      <c r="C469" s="13">
        <v>903</v>
      </c>
      <c r="D469" s="13" t="s">
        <v>74</v>
      </c>
      <c r="E469" s="13" t="s">
        <v>26</v>
      </c>
      <c r="F469" s="13">
        <v>6540100</v>
      </c>
      <c r="G469" s="32" t="s">
        <v>0</v>
      </c>
      <c r="H469" s="33">
        <f>H470</f>
        <v>1018</v>
      </c>
    </row>
    <row r="470" spans="1:11" customFormat="1" ht="15.75" hidden="1" x14ac:dyDescent="0.2">
      <c r="A470" s="34" t="s">
        <v>0</v>
      </c>
      <c r="B470" s="5" t="s">
        <v>75</v>
      </c>
      <c r="C470" s="13">
        <v>903</v>
      </c>
      <c r="D470" s="13" t="s">
        <v>74</v>
      </c>
      <c r="E470" s="13" t="s">
        <v>26</v>
      </c>
      <c r="F470" s="13">
        <v>6540100</v>
      </c>
      <c r="G470" s="32" t="s">
        <v>76</v>
      </c>
      <c r="H470" s="33">
        <f>H471</f>
        <v>1018</v>
      </c>
    </row>
    <row r="471" spans="1:11" customFormat="1" ht="15.75" hidden="1" x14ac:dyDescent="0.2">
      <c r="A471" s="34" t="s">
        <v>0</v>
      </c>
      <c r="B471" s="8" t="s">
        <v>114</v>
      </c>
      <c r="C471" s="13">
        <v>903</v>
      </c>
      <c r="D471" s="38" t="s">
        <v>74</v>
      </c>
      <c r="E471" s="38" t="s">
        <v>26</v>
      </c>
      <c r="F471" s="38">
        <v>6540100</v>
      </c>
      <c r="G471" s="32" t="s">
        <v>77</v>
      </c>
      <c r="H471" s="40">
        <v>1018</v>
      </c>
    </row>
    <row r="472" spans="1:11" ht="15.75" x14ac:dyDescent="0.2">
      <c r="A472" s="57" t="s">
        <v>0</v>
      </c>
      <c r="B472" s="133" t="s">
        <v>40</v>
      </c>
      <c r="C472" s="67">
        <v>903</v>
      </c>
      <c r="D472" s="134" t="s">
        <v>78</v>
      </c>
      <c r="E472" s="134" t="s">
        <v>0</v>
      </c>
      <c r="F472" s="134" t="s">
        <v>0</v>
      </c>
      <c r="G472" s="92" t="s">
        <v>0</v>
      </c>
      <c r="H472" s="131">
        <f>H473+H474+H475</f>
        <v>6973.9</v>
      </c>
      <c r="I472" s="131">
        <f>I473+I474+I475</f>
        <v>1743.345</v>
      </c>
      <c r="J472" s="131">
        <f>J473+J474</f>
        <v>-5230.5549999999994</v>
      </c>
      <c r="K472" s="131">
        <f>SUM(I472/H472*100)</f>
        <v>24.998135906737982</v>
      </c>
    </row>
    <row r="473" spans="1:11" ht="31.5" x14ac:dyDescent="0.2">
      <c r="A473" s="7" t="s">
        <v>0</v>
      </c>
      <c r="B473" s="25" t="s">
        <v>79</v>
      </c>
      <c r="C473" s="61">
        <v>903</v>
      </c>
      <c r="D473" s="26" t="s">
        <v>78</v>
      </c>
      <c r="E473" s="26" t="s">
        <v>26</v>
      </c>
      <c r="F473" s="26" t="s">
        <v>0</v>
      </c>
      <c r="G473" s="93" t="s">
        <v>0</v>
      </c>
      <c r="H473" s="30">
        <v>6973.9</v>
      </c>
      <c r="I473" s="84">
        <v>1743.345</v>
      </c>
      <c r="J473" s="84">
        <f t="shared" ref="J473" si="28">SUM(I473-H473)</f>
        <v>-5230.5549999999994</v>
      </c>
      <c r="K473" s="85">
        <f t="shared" ref="K473" si="29">SUM(I473/H473*100)</f>
        <v>24.998135906737982</v>
      </c>
    </row>
    <row r="474" spans="1:11" s="141" customFormat="1" ht="19.5" hidden="1" customHeight="1" x14ac:dyDescent="0.2">
      <c r="A474" s="86"/>
      <c r="B474" s="25" t="s">
        <v>245</v>
      </c>
      <c r="C474" s="145"/>
      <c r="D474" s="26" t="s">
        <v>78</v>
      </c>
      <c r="E474" s="27" t="s">
        <v>37</v>
      </c>
      <c r="F474" s="145"/>
      <c r="G474" s="146"/>
      <c r="H474" s="30"/>
      <c r="I474" s="85"/>
      <c r="J474" s="84">
        <f t="shared" ref="J474" si="30">SUM(I474-H474)</f>
        <v>0</v>
      </c>
      <c r="K474" s="85" t="e">
        <f t="shared" ref="K474" si="31">SUM(I474/H474*100)</f>
        <v>#DIV/0!</v>
      </c>
    </row>
    <row r="475" spans="1:11" s="143" customFormat="1" ht="23.25" hidden="1" customHeight="1" x14ac:dyDescent="0.2">
      <c r="A475" s="86"/>
      <c r="B475" s="25" t="s">
        <v>244</v>
      </c>
      <c r="C475" s="145"/>
      <c r="D475" s="26" t="s">
        <v>78</v>
      </c>
      <c r="E475" s="27" t="s">
        <v>38</v>
      </c>
      <c r="F475" s="145"/>
      <c r="G475" s="146"/>
      <c r="H475" s="30"/>
      <c r="I475" s="85"/>
      <c r="J475" s="84">
        <f t="shared" ref="J475" si="32">SUM(I475-H475)</f>
        <v>0</v>
      </c>
      <c r="K475" s="85" t="e">
        <f t="shared" ref="K475" si="33">SUM(I475/H475*100)</f>
        <v>#DIV/0!</v>
      </c>
    </row>
    <row r="476" spans="1:11" ht="36.75" customHeight="1" x14ac:dyDescent="0.2">
      <c r="B476" s="48"/>
      <c r="D476" s="135"/>
      <c r="E476" s="135"/>
      <c r="F476" s="136"/>
      <c r="G476" s="136"/>
      <c r="H476" s="135"/>
      <c r="I476" s="157"/>
      <c r="J476" s="157"/>
    </row>
  </sheetData>
  <autoFilter ref="A7:H473">
    <filterColumn colId="5">
      <filters blank="1"/>
    </filterColumn>
  </autoFilter>
  <mergeCells count="5">
    <mergeCell ref="I2:K3"/>
    <mergeCell ref="A6:H6"/>
    <mergeCell ref="J5:K5"/>
    <mergeCell ref="I476:J476"/>
    <mergeCell ref="B4:K4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2023-04-11T12:28:42Z</dcterms:modified>
</cp:coreProperties>
</file>