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0730" windowHeight="11445" tabRatio="509"/>
  </bookViews>
  <sheets>
    <sheet name="Sheet1" sheetId="1" r:id="rId1"/>
  </sheets>
  <definedNames>
    <definedName name="_xlnm.Print_Area" localSheetId="0">Sheet1!$A$1:$E$89</definedName>
  </definedNames>
  <calcPr calcId="145621"/>
</workbook>
</file>

<file path=xl/calcChain.xml><?xml version="1.0" encoding="utf-8"?>
<calcChain xmlns="http://schemas.openxmlformats.org/spreadsheetml/2006/main">
  <c r="D57" i="1" l="1"/>
  <c r="C57" i="1"/>
  <c r="C51" i="1" s="1"/>
  <c r="E59" i="1"/>
  <c r="E58" i="1"/>
  <c r="C30" i="1"/>
  <c r="E32" i="1" l="1"/>
  <c r="E45" i="1"/>
  <c r="E65" i="1"/>
  <c r="D52" i="1" l="1"/>
  <c r="D30" i="1"/>
  <c r="D82" i="1"/>
  <c r="E67" i="1"/>
  <c r="C52" i="1"/>
  <c r="E54" i="1"/>
  <c r="D48" i="1" l="1"/>
  <c r="D75" i="1"/>
  <c r="C75" i="1"/>
  <c r="C42" i="1" l="1"/>
  <c r="E55" i="1"/>
  <c r="E53" i="1"/>
  <c r="D42" i="1"/>
  <c r="E28" i="1" l="1"/>
  <c r="E78" i="1"/>
  <c r="E66" i="1" l="1"/>
  <c r="E44" i="1"/>
  <c r="D84" i="1" l="1"/>
  <c r="C26" i="1"/>
  <c r="D8" i="1"/>
  <c r="C8" i="1"/>
  <c r="D69" i="1"/>
  <c r="C69" i="1"/>
  <c r="E72" i="1"/>
  <c r="C48" i="1"/>
  <c r="E42" i="1"/>
  <c r="D51" i="1" l="1"/>
  <c r="D38" i="1"/>
  <c r="C38" i="1"/>
  <c r="D26" i="1"/>
  <c r="D24" i="1"/>
  <c r="C24" i="1"/>
  <c r="D16" i="1"/>
  <c r="C16" i="1"/>
  <c r="C11" i="1"/>
  <c r="C10" i="1" s="1"/>
  <c r="D29" i="1" l="1"/>
  <c r="D10" i="1"/>
  <c r="C7" i="1"/>
  <c r="E76" i="1"/>
  <c r="E74" i="1"/>
  <c r="E73" i="1"/>
  <c r="E71" i="1"/>
  <c r="E70" i="1"/>
  <c r="E68" i="1"/>
  <c r="E50" i="1"/>
  <c r="E48" i="1"/>
  <c r="E47" i="1"/>
  <c r="E39" i="1"/>
  <c r="E38" i="1"/>
  <c r="E35" i="1"/>
  <c r="E34" i="1"/>
  <c r="E31" i="1"/>
  <c r="E27" i="1"/>
  <c r="E26" i="1"/>
  <c r="E25" i="1"/>
  <c r="E24" i="1"/>
  <c r="E22" i="1"/>
  <c r="E21" i="1"/>
  <c r="E19" i="1"/>
  <c r="E18" i="1"/>
  <c r="E17" i="1"/>
  <c r="E16" i="1"/>
  <c r="E15" i="1"/>
  <c r="E14" i="1"/>
  <c r="E13" i="1"/>
  <c r="E12" i="1"/>
  <c r="E11" i="1"/>
  <c r="E9" i="1"/>
  <c r="E8" i="1"/>
  <c r="E10" i="1" l="1"/>
  <c r="C29" i="1"/>
  <c r="C6" i="1" s="1"/>
  <c r="D7" i="1"/>
  <c r="C79" i="1"/>
  <c r="E69" i="1"/>
  <c r="E75" i="1" l="1"/>
  <c r="E57" i="1"/>
  <c r="E30" i="1"/>
  <c r="E7" i="1"/>
  <c r="C86" i="1"/>
  <c r="E29" i="1" l="1"/>
  <c r="E52" i="1" l="1"/>
  <c r="D6" i="1"/>
  <c r="E51" i="1" l="1"/>
  <c r="E6" i="1"/>
  <c r="D86" i="1"/>
  <c r="E86" i="1" l="1"/>
</calcChain>
</file>

<file path=xl/sharedStrings.xml><?xml version="1.0" encoding="utf-8"?>
<sst xmlns="http://schemas.openxmlformats.org/spreadsheetml/2006/main" count="167" uniqueCount="164">
  <si>
    <t>101 02000 01 0000 110</t>
  </si>
  <si>
    <t>Налог на доходы физических лиц</t>
  </si>
  <si>
    <t>105 01000 00 0000 110</t>
  </si>
  <si>
    <t>Налог, взимаемый в связи с применением упрощенной системы налогообложения</t>
  </si>
  <si>
    <t>105 01010 01 0000 110</t>
  </si>
  <si>
    <t>Налог, взимаемый с налогоплательщиков, выбравших в качестве объекта налогообложения доходы</t>
  </si>
  <si>
    <t>105 01020 01 0000 110</t>
  </si>
  <si>
    <t>Налог, взимаемый с налогоплательщиков, выбравших в качестве объекта налогообложенш доходы, уменьшенные на величину расходов</t>
  </si>
  <si>
    <t>105 01050 01 0000 110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</si>
  <si>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</si>
  <si>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</si>
  <si>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</si>
  <si>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</si>
  <si>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105 04000 02 0000 110</t>
  </si>
  <si>
    <t>Налог взимаемый в связи с применением патентной системы налогообложения</t>
  </si>
  <si>
    <t>0,0</t>
  </si>
  <si>
    <t>106 02000 02 0000 110</t>
  </si>
  <si>
    <t>Налог на имущество организаций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</si>
  <si>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</si>
  <si>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</si>
  <si>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</si>
  <si>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</si>
  <si>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1 11 05025 05 0000120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</si>
  <si>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</si>
  <si>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</si>
  <si>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</si>
  <si>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</si>
  <si>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</si>
  <si>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112 01000 01 0000 120</t>
  </si>
  <si>
    <t>Плата за негативное воздействие на окружающую среду</t>
  </si>
  <si>
    <t>1 17 01050 05 0000 180</t>
  </si>
  <si>
    <t>2 02 01001 05 0000 151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</si>
  <si>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</si>
  <si>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</si>
  <si>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</si>
  <si>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</si>
  <si>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</si>
  <si>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 и субвенций и иных межбюджетных трансфертов, имеющих целевое назначение , прошлых лет из бюджетов муниципальных районов</t>
  </si>
  <si>
    <t>Доходы от использования имущества, находящегося в государственной и муниципальной собственности</t>
  </si>
  <si>
    <t>219 00000 00 0000 000</t>
  </si>
  <si>
    <t>Возврат остатков субсидий и субвенций и иных межбюджетных трансфертов, имеющих целевое назначение, прошлых лет</t>
  </si>
  <si>
    <t>ВСЕГО ДОХОДОВ</t>
  </si>
  <si>
    <t>Иные межбюджетные трансферты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</si>
  <si>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</si>
  <si>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</si>
  <si>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БЕЗВОЗМЕЗДНЫЕ ПОСТУПЛЕНИЯ</t>
  </si>
  <si>
    <t>Прочие неналоговые доходы</t>
  </si>
  <si>
    <t>1 16 00000 00 0000 140</t>
  </si>
  <si>
    <t>Штрафы, санкции, возмещение ущерба</t>
  </si>
  <si>
    <t>Доходы от продажи материальных и нематериальных активов</t>
  </si>
  <si>
    <t>112 00000 00 0000 120</t>
  </si>
  <si>
    <t>Платежи при пользовании природными ресурсами</t>
  </si>
  <si>
    <t>111 00000 00 0000 000</t>
  </si>
  <si>
    <t>НЕНАЛОГОВЫЕ ДОХОДЫ</t>
  </si>
  <si>
    <t>108 00000 00 0000 000</t>
  </si>
  <si>
    <t>Государственная пошлина</t>
  </si>
  <si>
    <t>106 00000 00 0000 000</t>
  </si>
  <si>
    <t>Налоги на имущество</t>
  </si>
  <si>
    <t>105 00000 00 0000 000</t>
  </si>
  <si>
    <t>Налог на совокупный доход</t>
  </si>
  <si>
    <t>101 00000 00 0000 000</t>
  </si>
  <si>
    <t>Налог на прибыль, Доходы</t>
  </si>
  <si>
    <t>НАЛОГОВЫЕ ДОХОДЫ</t>
  </si>
  <si>
    <t>103 00000 00 0000 000</t>
  </si>
  <si>
    <t xml:space="preserve"> НАЛОГИ НА ТОВАРЫ (РАБОТЫ, УСЛУГИ), РЕАЛИЗУЕМЫЕ НА ТЕРРИТОРИИ РОССИЙСКОЙ ФЕДЕРАЦИИ</t>
  </si>
  <si>
    <t xml:space="preserve"> Акцизы по подакцизным товарам (продукции), производимым на территории Российской Федерации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</si>
  <si>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</si>
  <si>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</si>
  <si>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</si>
  <si>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</si>
  <si>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103 02250 01 0000 110</t>
  </si>
  <si>
    <t>103 02260 01 0000 110</t>
  </si>
  <si>
    <t>103 02240 01 0000 110</t>
  </si>
  <si>
    <t>103 02230 01 0000 110</t>
  </si>
  <si>
    <t>103 02000 01 0000 110</t>
  </si>
  <si>
    <t xml:space="preserve"> Минимальный налог, зачисляемый в бюджеты субъектов Российской Федерации</t>
  </si>
  <si>
    <t>113 01995 05 0000 130</t>
  </si>
  <si>
    <t>113 00000 00 0000 100</t>
  </si>
  <si>
    <t>Невыясненые поступления</t>
  </si>
  <si>
    <t>Код бюджетной классификации Российской Федерации</t>
  </si>
  <si>
    <t>Наименование доходов</t>
  </si>
  <si>
    <t xml:space="preserve">доходы от оказания платных услуг (работ) плучателями средств бюджетов муниципальных районов  </t>
  </si>
  <si>
    <t xml:space="preserve">Доходы от оказания платных услуг (работ) и компенсации затрат государства  </t>
  </si>
  <si>
    <t>Дотации бюджетам муниципальных районов на поддержку мер по обеспечению сбалансировасти бюджета</t>
  </si>
  <si>
    <t>114 02052 05 0000 430</t>
  </si>
  <si>
    <t xml:space="preserve">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</si>
  <si>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Субсидии бюбжетам бюджетной системы Российской Федерации (межбюджетные субсидии)</t>
  </si>
  <si>
    <t xml:space="preserve">  Субсидии бюджетам муниципальных районов на реализацию федеральных целевых программ</t>
  </si>
  <si>
    <t>2 02 02089 05 0000 151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</si>
  <si>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</si>
  <si>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2 02 02215 05 0000 151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</si>
  <si>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</si>
  <si>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Прочие субсидии бюджетам муниципальных районов</t>
  </si>
  <si>
    <t>218 00000 00 0000 000</t>
  </si>
  <si>
    <t xml:space="preserve"> 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</si>
  <si>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218 0501 05 0000 000</t>
  </si>
  <si>
    <t xml:space="preserve">  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</si>
  <si>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r>
      <rPr>
        <b/>
        <sz val="12"/>
        <color theme="1"/>
        <rFont val="Times New Roman"/>
        <family val="1"/>
        <charset val="204"/>
      </rPr>
      <t>100 00000 00 000 000</t>
    </r>
  </si>
  <si>
    <r>
      <rPr>
        <b/>
        <sz val="12"/>
        <color theme="1"/>
        <rFont val="Times New Roman"/>
        <family val="1"/>
        <charset val="204"/>
      </rPr>
      <t>НАЛОГОВЫЕ И НЕНАЛОГОВЫЕ ДОХОДЫ</t>
    </r>
  </si>
  <si>
    <t>108 07150 01 0000 110</t>
  </si>
  <si>
    <t>Государственная пошлина за выдачу разрешения на установку рекламной конструкции</t>
  </si>
  <si>
    <t>1 17 05050 05 0000 180</t>
  </si>
  <si>
    <t>1 17 00000 00 0000 000</t>
  </si>
  <si>
    <t>2 02 15001 05 0000 151</t>
  </si>
  <si>
    <t>2 00 00000 00 0000 000</t>
  </si>
  <si>
    <t>2 02 10000 00 0000 151</t>
  </si>
  <si>
    <t>2 02 20051 05 0000 151</t>
  </si>
  <si>
    <t>2 02 25027 05 0000 151</t>
  </si>
  <si>
    <t xml:space="preserve">  Субсидии бюджетам муниципальных районов на  реализацию мероприятий государственной программы Российской Федерации "Доступная среда" на 2011-2020 годы</t>
  </si>
  <si>
    <t>2 02 25097 05 0000 151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</si>
  <si>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</si>
  <si>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2 02 29999 05 0000 151</t>
  </si>
  <si>
    <t>2 02 30000 00 0000 151</t>
  </si>
  <si>
    <t>2 02 35118 05 0000 151</t>
  </si>
  <si>
    <t>2 02 30024 05 0000 151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</si>
  <si>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</si>
  <si>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2 02 30027 05 0000 151</t>
  </si>
  <si>
    <t>2 02 30029 05 0000 151</t>
  </si>
  <si>
    <t>2 02 35082 05 0000 151</t>
  </si>
  <si>
    <t>2 02 40000 00 0000 151</t>
  </si>
  <si>
    <t>2 02 40014 05 0000 151</t>
  </si>
  <si>
    <t>114 00000 00 0000 000</t>
  </si>
  <si>
    <t>тысяч рублей</t>
  </si>
  <si>
    <t>218 05010 05 0000 151</t>
  </si>
  <si>
    <t>Доходы бюджетов муниципальных районов от возврата остатков субсидий и субвенций и иных межбюджетных трансфертов, имеющих целевое назначение , прошлых лет из бюджетов поселений</t>
  </si>
  <si>
    <t xml:space="preserve">Доходы бюджетов муниципальных районов от возврата остатков субсидий и субвенций и иных межбюджетных трансфертов, имеющих целевое назначение , прошлых лет </t>
  </si>
  <si>
    <t>114 02052 05 0000 410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</si>
  <si>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</si>
  <si>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2 02 25519 05 0000 151</t>
  </si>
  <si>
    <t>Субсидия бюджетам муниципальных районов на поддержку отрасли культуры</t>
  </si>
  <si>
    <t>2 02 20000 00 0000 151</t>
  </si>
  <si>
    <t>219 50000 05 0000 151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</si>
  <si>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</si>
  <si>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</si>
  <si>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</si>
  <si>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поселенийи межселенных территорий муниципальных районов</t>
  </si>
  <si>
    <t>2 02 15009 05 0000 151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</si>
  <si>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</t>
  </si>
  <si>
    <t>2 02 25497 05 0000 151</t>
  </si>
  <si>
    <t>Субсидии бюджетам муниципальных районов на реализацию мероприятий по обеспечению жильем молодых семей</t>
  </si>
  <si>
    <t>2 02 4999905 0000 151</t>
  </si>
  <si>
    <t>Прочие межбюджетные трансферты</t>
  </si>
  <si>
    <t>207 00000 00 0000 000</t>
  </si>
  <si>
    <t>Прочие безвозмездные поступления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</si>
  <si>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</si>
  <si>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</si>
  <si>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</si>
  <si>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</si>
  <si>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2 02 4516005 0000 151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</si>
  <si>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</si>
  <si>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Дотации бюджетам муниципальных районов на поддержку мер по обеспечению сбалансированности бюджетов</t>
  </si>
  <si>
    <t>2 02 1502 05 0000 151</t>
  </si>
  <si>
    <t>2 02 225567 05 0000 151</t>
  </si>
  <si>
    <t>Субсидии бюджетам муниципальных районов на реализацию мероприятий по устойчивому развитию сельских территорий</t>
  </si>
  <si>
    <t>1 11 05325 05 0000 120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</si>
  <si>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</si>
  <si>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Процент исполнения</t>
  </si>
  <si>
    <t>Уточненный бюджет на 01.10.2018 года</t>
  </si>
  <si>
    <t>Фактическое исполнение на 01.10.2018 года</t>
  </si>
  <si>
    <t>Сведения об исполнении доходов бюджета муниципального образования "Гиагинский район" на 01.10.2018 года</t>
  </si>
  <si>
    <t>2 02 20041 05 0000 151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</si>
  <si>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 дорог в поселениях (за исключением автомобильных дорог федерального занчения)</t>
  </si>
  <si>
    <t>2 02 20077 00 0000 151</t>
  </si>
  <si>
    <t>Субсидии бюджетам на софинансирование капитальных вложений в объекты государственной(муниципальной)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</si>
</sst>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3">
      <alignment horizontal="left" wrapText="1" indent="1"/>
    </xf>
  </cellStyleXfs>
  <cellXfs count="34">
    <xf numFmtId="0" fontId="0" fillId="0" borderId="0" xfId="0"/>
    <xf numFmtId="0" fontId="1" fillId="0" borderId="1" xfId="0" applyFont="1" applyBorder="1" applyAlignment="1">
      <alignment vertical="top"/>
    </xf>
    <xf numFmtId="0" fontId="5" fillId="0" borderId="0" xfId="0" applyFont="1"/>
    <xf numFmtId="0" fontId="6" fillId="0" borderId="0" xfId="0" applyFont="1"/>
    <xf numFmtId="0" fontId="5" fillId="2" borderId="0" xfId="0" applyFont="1" applyFill="1"/>
    <xf numFmtId="0" fontId="0" fillId="0" borderId="1" xfId="0" applyBorder="1"/>
    <xf numFmtId="0" fontId="6" fillId="2" borderId="0" xfId="0" applyFont="1" applyFill="1"/>
    <xf numFmtId="0" fontId="0" fillId="2" borderId="0" xfId="0" applyFill="1"/>
    <xf numFmtId="0" fontId="0" fillId="0" borderId="1" xfId="0" applyFill="1" applyBorder="1"/>
    <xf numFmtId="0" fontId="8" fillId="0" borderId="2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 wrapText="1"/>
    </xf>
    <xf numFmtId="164" fontId="11" fillId="0" borderId="2" xfId="0" applyNumberFormat="1" applyFont="1" applyFill="1" applyBorder="1" applyAlignment="1">
      <alignment horizontal="right" vertical="top"/>
    </xf>
    <xf numFmtId="0" fontId="11" fillId="0" borderId="2" xfId="0" applyFont="1" applyFill="1" applyBorder="1" applyAlignment="1">
      <alignment horizontal="left" vertical="top"/>
    </xf>
    <xf numFmtId="164" fontId="8" fillId="0" borderId="2" xfId="0" applyNumberFormat="1" applyFont="1" applyFill="1" applyBorder="1" applyAlignment="1">
      <alignment horizontal="right" vertical="top"/>
    </xf>
    <xf numFmtId="0" fontId="11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left" vertical="top"/>
    </xf>
    <xf numFmtId="164" fontId="3" fillId="0" borderId="2" xfId="0" applyNumberFormat="1" applyFont="1" applyFill="1" applyBorder="1" applyAlignment="1">
      <alignment horizontal="right" vertical="top"/>
    </xf>
    <xf numFmtId="0" fontId="4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vertical="top"/>
    </xf>
    <xf numFmtId="0" fontId="0" fillId="0" borderId="0" xfId="0" applyFill="1"/>
    <xf numFmtId="0" fontId="6" fillId="0" borderId="0" xfId="0" applyFont="1" applyFill="1"/>
    <xf numFmtId="0" fontId="10" fillId="0" borderId="1" xfId="0" applyFont="1" applyFill="1" applyBorder="1" applyAlignment="1">
      <alignment vertical="top"/>
    </xf>
    <xf numFmtId="0" fontId="10" fillId="0" borderId="0" xfId="0" applyFont="1" applyFill="1"/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textRotation="90" wrapText="1"/>
    </xf>
  </cellXfs>
  <cellStyles count="2">
    <cellStyle name="xl3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tabSelected="1" topLeftCell="A84" zoomScale="90" zoomScaleNormal="90" zoomScaleSheetLayoutView="100" workbookViewId="0">
      <selection activeCell="C86" sqref="C86"/>
    </sheetView>
  </sheetViews>
  <sheetFormatPr defaultRowHeight="12.75" x14ac:dyDescent="0.2"/>
  <cols>
    <col min="1" max="1" width="27.7109375" customWidth="1"/>
    <col min="2" max="2" width="38" customWidth="1"/>
    <col min="3" max="3" width="17.42578125" style="7" customWidth="1"/>
    <col min="4" max="4" width="15.85546875" style="7" customWidth="1"/>
    <col min="5" max="5" width="15" customWidth="1"/>
  </cols>
  <sheetData>
    <row r="1" spans="1:5" s="5" customFormat="1" ht="15.75" x14ac:dyDescent="0.25">
      <c r="A1" s="8"/>
      <c r="B1" s="8"/>
      <c r="C1" s="8"/>
      <c r="D1" s="29"/>
      <c r="E1" s="29"/>
    </row>
    <row r="2" spans="1:5" s="5" customFormat="1" ht="29.25" customHeight="1" x14ac:dyDescent="0.2">
      <c r="A2" s="30" t="s">
        <v>159</v>
      </c>
      <c r="B2" s="30"/>
      <c r="C2" s="30"/>
      <c r="D2" s="30"/>
      <c r="E2" s="30"/>
    </row>
    <row r="3" spans="1:5" s="5" customFormat="1" x14ac:dyDescent="0.2">
      <c r="A3" s="8"/>
      <c r="B3" s="8"/>
      <c r="C3" s="8"/>
      <c r="D3" s="8" t="s">
        <v>122</v>
      </c>
      <c r="E3" s="8"/>
    </row>
    <row r="4" spans="1:5" s="5" customFormat="1" ht="99" customHeight="1" x14ac:dyDescent="0.2">
      <c r="A4" s="31" t="s">
        <v>79</v>
      </c>
      <c r="B4" s="31" t="s">
        <v>80</v>
      </c>
      <c r="C4" s="32" t="s">
        <v>157</v>
      </c>
      <c r="D4" s="32" t="s">
        <v>158</v>
      </c>
      <c r="E4" s="32" t="s">
        <v>156</v>
      </c>
    </row>
    <row r="5" spans="1:5" s="5" customFormat="1" ht="28.5" customHeight="1" x14ac:dyDescent="0.2">
      <c r="A5" s="31"/>
      <c r="B5" s="31"/>
      <c r="C5" s="33"/>
      <c r="D5" s="33"/>
      <c r="E5" s="33"/>
    </row>
    <row r="6" spans="1:5" ht="31.5" x14ac:dyDescent="0.2">
      <c r="A6" s="9" t="s">
        <v>97</v>
      </c>
      <c r="B6" s="10" t="s">
        <v>98</v>
      </c>
      <c r="C6" s="11">
        <f>C7+C29</f>
        <v>146315.67499999999</v>
      </c>
      <c r="D6" s="11">
        <f>D7+D29</f>
        <v>108672.18299999999</v>
      </c>
      <c r="E6" s="11">
        <f>D6/C6*100</f>
        <v>74.272413396582422</v>
      </c>
    </row>
    <row r="7" spans="1:5" s="2" customFormat="1" ht="15.75" x14ac:dyDescent="0.2">
      <c r="A7" s="12"/>
      <c r="B7" s="12" t="s">
        <v>62</v>
      </c>
      <c r="C7" s="11">
        <f>C8+C10+C16+C24+C26</f>
        <v>98000.375</v>
      </c>
      <c r="D7" s="11">
        <f>D8+D10+D16+D24+D26</f>
        <v>72546.533999999985</v>
      </c>
      <c r="E7" s="11">
        <f t="shared" ref="E7:E86" si="0">D7/C7*100</f>
        <v>74.026792244417422</v>
      </c>
    </row>
    <row r="8" spans="1:5" s="2" customFormat="1" ht="15.75" x14ac:dyDescent="0.2">
      <c r="A8" s="12" t="s">
        <v>60</v>
      </c>
      <c r="B8" s="12" t="s">
        <v>61</v>
      </c>
      <c r="C8" s="11">
        <f>C9</f>
        <v>44677.599999999999</v>
      </c>
      <c r="D8" s="11">
        <f>D9</f>
        <v>32883.608999999997</v>
      </c>
      <c r="E8" s="11">
        <f t="shared" si="0"/>
        <v>73.602004136300963</v>
      </c>
    </row>
    <row r="9" spans="1:5" s="3" customFormat="1" ht="15.75" x14ac:dyDescent="0.2">
      <c r="A9" s="9" t="s">
        <v>0</v>
      </c>
      <c r="B9" s="9" t="s">
        <v>1</v>
      </c>
      <c r="C9" s="13">
        <v>44677.599999999999</v>
      </c>
      <c r="D9" s="13">
        <v>32883.608999999997</v>
      </c>
      <c r="E9" s="13">
        <f t="shared" si="0"/>
        <v>73.602004136300963</v>
      </c>
    </row>
    <row r="10" spans="1:5" s="2" customFormat="1" ht="78.75" x14ac:dyDescent="0.2">
      <c r="A10" s="12" t="s">
        <v>63</v>
      </c>
      <c r="B10" s="14" t="s">
        <v>64</v>
      </c>
      <c r="C10" s="11">
        <f>C11</f>
        <v>370.875</v>
      </c>
      <c r="D10" s="11">
        <f>D11</f>
        <v>293.27800000000002</v>
      </c>
      <c r="E10" s="11">
        <f t="shared" si="0"/>
        <v>79.077317155375809</v>
      </c>
    </row>
    <row r="11" spans="1:5" s="3" customFormat="1" ht="47.25" x14ac:dyDescent="0.2">
      <c r="A11" s="9" t="s">
        <v>74</v>
      </c>
      <c r="B11" s="10" t="s">
        <v>65</v>
      </c>
      <c r="C11" s="13">
        <f>C12+C13+C14+C15</f>
        <v>370.875</v>
      </c>
      <c r="D11" s="13">
        <v>293.27800000000002</v>
      </c>
      <c r="E11" s="13">
        <f t="shared" si="0"/>
        <v>79.077317155375809</v>
      </c>
    </row>
    <row r="12" spans="1:5" s="3" customFormat="1" ht="129.75" customHeight="1" x14ac:dyDescent="0.2">
      <c r="A12" s="9" t="s">
        <v>73</v>
      </c>
      <c r="B12" s="10" t="s">
        <v>66</v>
      </c>
      <c r="C12" s="13">
        <v>138.34100000000001</v>
      </c>
      <c r="D12" s="13">
        <v>127.717</v>
      </c>
      <c r="E12" s="13">
        <f t="shared" si="0"/>
        <v>92.320425614965913</v>
      </c>
    </row>
    <row r="13" spans="1:5" s="3" customFormat="1" ht="157.5" x14ac:dyDescent="0.2">
      <c r="A13" s="15" t="s">
        <v>72</v>
      </c>
      <c r="B13" s="16" t="s">
        <v>67</v>
      </c>
      <c r="C13" s="17">
        <v>1.0609999999999999</v>
      </c>
      <c r="D13" s="17">
        <v>1.1579999999999999</v>
      </c>
      <c r="E13" s="13">
        <f t="shared" si="0"/>
        <v>109.14231856738925</v>
      </c>
    </row>
    <row r="14" spans="1:5" s="3" customFormat="1" ht="126" x14ac:dyDescent="0.2">
      <c r="A14" s="15" t="s">
        <v>70</v>
      </c>
      <c r="B14" s="18" t="s">
        <v>68</v>
      </c>
      <c r="C14" s="17">
        <v>252.86600000000001</v>
      </c>
      <c r="D14" s="17">
        <v>193.011</v>
      </c>
      <c r="E14" s="13">
        <f t="shared" si="0"/>
        <v>76.329360214500952</v>
      </c>
    </row>
    <row r="15" spans="1:5" s="3" customFormat="1" ht="125.25" customHeight="1" x14ac:dyDescent="0.2">
      <c r="A15" s="15" t="s">
        <v>71</v>
      </c>
      <c r="B15" s="18" t="s">
        <v>69</v>
      </c>
      <c r="C15" s="17">
        <v>-21.393000000000001</v>
      </c>
      <c r="D15" s="17">
        <v>-28.608000000000001</v>
      </c>
      <c r="E15" s="13">
        <f t="shared" si="0"/>
        <v>133.72598513532463</v>
      </c>
    </row>
    <row r="16" spans="1:5" s="2" customFormat="1" ht="15.75" x14ac:dyDescent="0.2">
      <c r="A16" s="19" t="s">
        <v>58</v>
      </c>
      <c r="B16" s="19" t="s">
        <v>59</v>
      </c>
      <c r="C16" s="20">
        <f>C17+C21+C23+C22</f>
        <v>35197.300000000003</v>
      </c>
      <c r="D16" s="20">
        <f>D17+D21+D23+D22</f>
        <v>25526.19</v>
      </c>
      <c r="E16" s="11">
        <f t="shared" si="0"/>
        <v>72.523148082381311</v>
      </c>
    </row>
    <row r="17" spans="1:5" s="3" customFormat="1" ht="47.25" x14ac:dyDescent="0.2">
      <c r="A17" s="15" t="s">
        <v>2</v>
      </c>
      <c r="B17" s="16" t="s">
        <v>3</v>
      </c>
      <c r="C17" s="17">
        <v>9829.1</v>
      </c>
      <c r="D17" s="17">
        <v>10608.022999999999</v>
      </c>
      <c r="E17" s="13">
        <f t="shared" si="0"/>
        <v>107.92466248181418</v>
      </c>
    </row>
    <row r="18" spans="1:5" s="3" customFormat="1" ht="63" x14ac:dyDescent="0.2">
      <c r="A18" s="15" t="s">
        <v>4</v>
      </c>
      <c r="B18" s="16" t="s">
        <v>5</v>
      </c>
      <c r="C18" s="17">
        <v>3818.4</v>
      </c>
      <c r="D18" s="17">
        <v>4067.0619999999999</v>
      </c>
      <c r="E18" s="13">
        <f t="shared" si="0"/>
        <v>106.51220406452964</v>
      </c>
    </row>
    <row r="19" spans="1:5" s="3" customFormat="1" ht="78.75" x14ac:dyDescent="0.2">
      <c r="A19" s="15" t="s">
        <v>6</v>
      </c>
      <c r="B19" s="18" t="s">
        <v>7</v>
      </c>
      <c r="C19" s="17">
        <v>6010.7</v>
      </c>
      <c r="D19" s="17">
        <v>6674.1549999999997</v>
      </c>
      <c r="E19" s="13">
        <f t="shared" si="0"/>
        <v>111.03789907997405</v>
      </c>
    </row>
    <row r="20" spans="1:5" s="3" customFormat="1" ht="47.25" x14ac:dyDescent="0.2">
      <c r="A20" s="15" t="s">
        <v>8</v>
      </c>
      <c r="B20" s="18" t="s">
        <v>75</v>
      </c>
      <c r="C20" s="17">
        <v>0</v>
      </c>
      <c r="D20" s="17">
        <v>-133.19399999999999</v>
      </c>
      <c r="E20" s="13">
        <v>0</v>
      </c>
    </row>
    <row r="21" spans="1:5" s="3" customFormat="1" ht="31.5" x14ac:dyDescent="0.2">
      <c r="A21" s="15" t="s">
        <v>9</v>
      </c>
      <c r="B21" s="16" t="s">
        <v>10</v>
      </c>
      <c r="C21" s="17">
        <v>8457.2999999999993</v>
      </c>
      <c r="D21" s="17">
        <v>4651.07</v>
      </c>
      <c r="E21" s="13">
        <f t="shared" si="0"/>
        <v>54.994738273444241</v>
      </c>
    </row>
    <row r="22" spans="1:5" s="3" customFormat="1" ht="31.5" x14ac:dyDescent="0.2">
      <c r="A22" s="15" t="s">
        <v>11</v>
      </c>
      <c r="B22" s="16" t="s">
        <v>12</v>
      </c>
      <c r="C22" s="17">
        <v>16910.900000000001</v>
      </c>
      <c r="D22" s="17">
        <v>10202.998</v>
      </c>
      <c r="E22" s="13">
        <f t="shared" si="0"/>
        <v>60.333855678881662</v>
      </c>
    </row>
    <row r="23" spans="1:5" s="3" customFormat="1" ht="47.25" x14ac:dyDescent="0.2">
      <c r="A23" s="15" t="s">
        <v>13</v>
      </c>
      <c r="B23" s="16" t="s">
        <v>14</v>
      </c>
      <c r="C23" s="17">
        <v>0</v>
      </c>
      <c r="D23" s="17">
        <v>64.099000000000004</v>
      </c>
      <c r="E23" s="13">
        <v>0</v>
      </c>
    </row>
    <row r="24" spans="1:5" s="2" customFormat="1" ht="15.75" x14ac:dyDescent="0.2">
      <c r="A24" s="19" t="s">
        <v>56</v>
      </c>
      <c r="B24" s="19" t="s">
        <v>57</v>
      </c>
      <c r="C24" s="20">
        <f>C25</f>
        <v>14893.5</v>
      </c>
      <c r="D24" s="20">
        <f>D25</f>
        <v>11629.511</v>
      </c>
      <c r="E24" s="11">
        <f t="shared" si="0"/>
        <v>78.08447309228859</v>
      </c>
    </row>
    <row r="25" spans="1:5" s="3" customFormat="1" ht="15.75" x14ac:dyDescent="0.2">
      <c r="A25" s="15" t="s">
        <v>16</v>
      </c>
      <c r="B25" s="15" t="s">
        <v>17</v>
      </c>
      <c r="C25" s="17">
        <v>14893.5</v>
      </c>
      <c r="D25" s="17">
        <v>11629.511</v>
      </c>
      <c r="E25" s="13">
        <f t="shared" si="0"/>
        <v>78.08447309228859</v>
      </c>
    </row>
    <row r="26" spans="1:5" s="2" customFormat="1" ht="15.75" x14ac:dyDescent="0.2">
      <c r="A26" s="19" t="s">
        <v>54</v>
      </c>
      <c r="B26" s="19" t="s">
        <v>55</v>
      </c>
      <c r="C26" s="20">
        <f>C27+C28</f>
        <v>2861.1</v>
      </c>
      <c r="D26" s="20">
        <f>D27+D28</f>
        <v>2213.9459999999999</v>
      </c>
      <c r="E26" s="11">
        <f t="shared" si="0"/>
        <v>77.380937401698645</v>
      </c>
    </row>
    <row r="27" spans="1:5" s="3" customFormat="1" ht="78.75" x14ac:dyDescent="0.2">
      <c r="A27" s="15" t="s">
        <v>18</v>
      </c>
      <c r="B27" s="16" t="s">
        <v>19</v>
      </c>
      <c r="C27" s="17">
        <v>2841.1</v>
      </c>
      <c r="D27" s="17">
        <v>2193.9459999999999</v>
      </c>
      <c r="E27" s="13">
        <f t="shared" si="0"/>
        <v>77.221709901094641</v>
      </c>
    </row>
    <row r="28" spans="1:5" s="3" customFormat="1" ht="47.25" x14ac:dyDescent="0.2">
      <c r="A28" s="15" t="s">
        <v>99</v>
      </c>
      <c r="B28" s="16" t="s">
        <v>100</v>
      </c>
      <c r="C28" s="17">
        <v>20</v>
      </c>
      <c r="D28" s="17">
        <v>20</v>
      </c>
      <c r="E28" s="13">
        <f t="shared" si="0"/>
        <v>100</v>
      </c>
    </row>
    <row r="29" spans="1:5" s="2" customFormat="1" ht="15.75" x14ac:dyDescent="0.2">
      <c r="A29" s="19"/>
      <c r="B29" s="19" t="s">
        <v>53</v>
      </c>
      <c r="C29" s="20">
        <f>C30+C38+C40+C47+C48+C42</f>
        <v>48315.3</v>
      </c>
      <c r="D29" s="20">
        <f>D30+D38+D40+D42+D47+D48</f>
        <v>36125.648999999998</v>
      </c>
      <c r="E29" s="11">
        <f t="shared" si="0"/>
        <v>74.770619244835473</v>
      </c>
    </row>
    <row r="30" spans="1:5" s="2" customFormat="1" ht="91.5" customHeight="1" x14ac:dyDescent="0.2">
      <c r="A30" s="19" t="s">
        <v>52</v>
      </c>
      <c r="B30" s="21" t="s">
        <v>38</v>
      </c>
      <c r="C30" s="20">
        <f>C31+C34+C35+C36+C32</f>
        <v>43932.4</v>
      </c>
      <c r="D30" s="20">
        <f>D31+D34+D35+D36+D32+D37</f>
        <v>32458.992000000002</v>
      </c>
      <c r="E30" s="11">
        <f t="shared" si="0"/>
        <v>73.883948976154272</v>
      </c>
    </row>
    <row r="31" spans="1:5" s="3" customFormat="1" ht="87.75" customHeight="1" x14ac:dyDescent="0.2">
      <c r="A31" s="15" t="s">
        <v>20</v>
      </c>
      <c r="B31" s="16" t="s">
        <v>21</v>
      </c>
      <c r="C31" s="17">
        <v>4</v>
      </c>
      <c r="D31" s="17">
        <v>0</v>
      </c>
      <c r="E31" s="13">
        <f t="shared" si="0"/>
        <v>0</v>
      </c>
    </row>
    <row r="32" spans="1:5" s="3" customFormat="1" ht="168.75" customHeight="1" x14ac:dyDescent="0.2">
      <c r="A32" s="15" t="s">
        <v>132</v>
      </c>
      <c r="B32" s="16" t="s">
        <v>133</v>
      </c>
      <c r="C32" s="17">
        <v>41674</v>
      </c>
      <c r="D32" s="17">
        <v>30869.358</v>
      </c>
      <c r="E32" s="13">
        <f t="shared" si="0"/>
        <v>74.073422277679128</v>
      </c>
    </row>
    <row r="33" spans="1:9" s="3" customFormat="1" ht="168.75" customHeight="1" x14ac:dyDescent="0.2">
      <c r="A33" s="15" t="s">
        <v>144</v>
      </c>
      <c r="B33" s="16" t="s">
        <v>145</v>
      </c>
      <c r="C33" s="17">
        <v>0</v>
      </c>
      <c r="D33" s="17">
        <v>0</v>
      </c>
      <c r="E33" s="13">
        <v>0</v>
      </c>
    </row>
    <row r="34" spans="1:9" s="3" customFormat="1" ht="165" customHeight="1" x14ac:dyDescent="0.2">
      <c r="A34" s="15" t="s">
        <v>22</v>
      </c>
      <c r="B34" s="16" t="s">
        <v>23</v>
      </c>
      <c r="C34" s="17">
        <v>2234.8000000000002</v>
      </c>
      <c r="D34" s="17">
        <v>1519.5119999999999</v>
      </c>
      <c r="E34" s="13">
        <f t="shared" si="0"/>
        <v>67.993198496509748</v>
      </c>
    </row>
    <row r="35" spans="1:9" s="3" customFormat="1" ht="141.75" x14ac:dyDescent="0.2">
      <c r="A35" s="15" t="s">
        <v>24</v>
      </c>
      <c r="B35" s="16" t="s">
        <v>25</v>
      </c>
      <c r="C35" s="17">
        <v>19.600000000000001</v>
      </c>
      <c r="D35" s="17">
        <v>35.276000000000003</v>
      </c>
      <c r="E35" s="13">
        <f t="shared" si="0"/>
        <v>179.9795918367347</v>
      </c>
    </row>
    <row r="36" spans="1:9" s="3" customFormat="1" ht="94.5" hidden="1" x14ac:dyDescent="0.2">
      <c r="A36" s="15" t="s">
        <v>26</v>
      </c>
      <c r="B36" s="18" t="s">
        <v>27</v>
      </c>
      <c r="C36" s="17">
        <v>0</v>
      </c>
      <c r="D36" s="17">
        <v>0</v>
      </c>
      <c r="E36" s="11">
        <v>0</v>
      </c>
    </row>
    <row r="37" spans="1:9" s="3" customFormat="1" ht="173.25" x14ac:dyDescent="0.2">
      <c r="A37" s="15" t="s">
        <v>154</v>
      </c>
      <c r="B37" s="16" t="s">
        <v>155</v>
      </c>
      <c r="C37" s="17">
        <v>0</v>
      </c>
      <c r="D37" s="17">
        <v>34.845999999999997</v>
      </c>
      <c r="E37" s="13">
        <v>0</v>
      </c>
    </row>
    <row r="38" spans="1:9" s="2" customFormat="1" ht="31.5" x14ac:dyDescent="0.2">
      <c r="A38" s="19" t="s">
        <v>50</v>
      </c>
      <c r="B38" s="22" t="s">
        <v>51</v>
      </c>
      <c r="C38" s="20">
        <f>C39</f>
        <v>1182.5999999999999</v>
      </c>
      <c r="D38" s="20">
        <f>D39</f>
        <v>392.88299999999998</v>
      </c>
      <c r="E38" s="11">
        <f t="shared" si="0"/>
        <v>33.221968543886355</v>
      </c>
    </row>
    <row r="39" spans="1:9" s="3" customFormat="1" ht="31.5" x14ac:dyDescent="0.2">
      <c r="A39" s="15" t="s">
        <v>28</v>
      </c>
      <c r="B39" s="16" t="s">
        <v>29</v>
      </c>
      <c r="C39" s="17">
        <v>1182.5999999999999</v>
      </c>
      <c r="D39" s="17">
        <v>392.88299999999998</v>
      </c>
      <c r="E39" s="13">
        <f t="shared" si="0"/>
        <v>33.221968543886355</v>
      </c>
    </row>
    <row r="40" spans="1:9" s="2" customFormat="1" ht="0.75" hidden="1" customHeight="1" x14ac:dyDescent="0.2">
      <c r="A40" s="19" t="s">
        <v>77</v>
      </c>
      <c r="B40" s="22" t="s">
        <v>82</v>
      </c>
      <c r="C40" s="20">
        <v>0</v>
      </c>
      <c r="D40" s="20">
        <v>0</v>
      </c>
      <c r="E40" s="11">
        <v>0</v>
      </c>
    </row>
    <row r="41" spans="1:9" s="3" customFormat="1" ht="47.25" hidden="1" x14ac:dyDescent="0.2">
      <c r="A41" s="15" t="s">
        <v>76</v>
      </c>
      <c r="B41" s="16" t="s">
        <v>81</v>
      </c>
      <c r="C41" s="17">
        <v>0</v>
      </c>
      <c r="D41" s="17">
        <v>0</v>
      </c>
      <c r="E41" s="11">
        <v>0</v>
      </c>
    </row>
    <row r="42" spans="1:9" s="2" customFormat="1" ht="47.25" x14ac:dyDescent="0.2">
      <c r="A42" s="19" t="s">
        <v>121</v>
      </c>
      <c r="B42" s="22" t="s">
        <v>49</v>
      </c>
      <c r="C42" s="20">
        <f>C43+C44+C45</f>
        <v>467.4</v>
      </c>
      <c r="D42" s="20">
        <f>D43+D44+D45</f>
        <v>1435.796</v>
      </c>
      <c r="E42" s="11">
        <f t="shared" si="0"/>
        <v>307.18784766795039</v>
      </c>
    </row>
    <row r="43" spans="1:9" s="3" customFormat="1" ht="173.25" hidden="1" x14ac:dyDescent="0.2">
      <c r="A43" s="15" t="s">
        <v>84</v>
      </c>
      <c r="B43" s="16" t="s">
        <v>85</v>
      </c>
      <c r="C43" s="17">
        <v>0</v>
      </c>
      <c r="D43" s="17">
        <v>0</v>
      </c>
      <c r="E43" s="11">
        <v>0</v>
      </c>
    </row>
    <row r="44" spans="1:9" s="6" customFormat="1" ht="173.25" x14ac:dyDescent="0.2">
      <c r="A44" s="15" t="s">
        <v>126</v>
      </c>
      <c r="B44" s="16" t="s">
        <v>127</v>
      </c>
      <c r="C44" s="17">
        <v>223.8</v>
      </c>
      <c r="D44" s="17">
        <v>226.00899999999999</v>
      </c>
      <c r="E44" s="13">
        <f t="shared" ref="E44:E45" si="1">D44/C44*100</f>
        <v>100.9870420017873</v>
      </c>
      <c r="F44" s="4"/>
      <c r="G44" s="4"/>
      <c r="H44" s="4"/>
      <c r="I44" s="4"/>
    </row>
    <row r="45" spans="1:9" s="3" customFormat="1" ht="126" x14ac:dyDescent="0.2">
      <c r="A45" s="15" t="s">
        <v>134</v>
      </c>
      <c r="B45" s="16" t="s">
        <v>135</v>
      </c>
      <c r="C45" s="17">
        <v>243.6</v>
      </c>
      <c r="D45" s="17">
        <v>1209.787</v>
      </c>
      <c r="E45" s="13">
        <f t="shared" si="1"/>
        <v>496.62848932676519</v>
      </c>
      <c r="F45" s="2"/>
      <c r="G45" s="2"/>
      <c r="H45" s="2"/>
      <c r="I45" s="2"/>
    </row>
    <row r="46" spans="1:9" s="3" customFormat="1" ht="78.75" x14ac:dyDescent="0.2">
      <c r="A46" s="15" t="s">
        <v>146</v>
      </c>
      <c r="B46" s="16" t="s">
        <v>147</v>
      </c>
      <c r="C46" s="17">
        <v>0</v>
      </c>
      <c r="D46" s="17">
        <v>0</v>
      </c>
      <c r="E46" s="13">
        <v>0</v>
      </c>
      <c r="F46" s="2"/>
      <c r="G46" s="2"/>
      <c r="H46" s="2"/>
      <c r="I46" s="2"/>
    </row>
    <row r="47" spans="1:9" s="2" customFormat="1" ht="31.5" x14ac:dyDescent="0.2">
      <c r="A47" s="19" t="s">
        <v>47</v>
      </c>
      <c r="B47" s="22" t="s">
        <v>48</v>
      </c>
      <c r="C47" s="20">
        <v>2582.9</v>
      </c>
      <c r="D47" s="20">
        <v>1649.1</v>
      </c>
      <c r="E47" s="11">
        <f t="shared" si="0"/>
        <v>63.84683882457702</v>
      </c>
    </row>
    <row r="48" spans="1:9" s="2" customFormat="1" ht="15.75" x14ac:dyDescent="0.2">
      <c r="A48" s="19" t="s">
        <v>102</v>
      </c>
      <c r="B48" s="19" t="s">
        <v>46</v>
      </c>
      <c r="C48" s="20">
        <f>C49+C50</f>
        <v>150</v>
      </c>
      <c r="D48" s="20">
        <f>D49+D50</f>
        <v>188.87799999999999</v>
      </c>
      <c r="E48" s="11">
        <f t="shared" si="0"/>
        <v>125.91866666666667</v>
      </c>
      <c r="F48" s="3"/>
      <c r="G48" s="3"/>
      <c r="H48" s="3"/>
      <c r="I48" s="3"/>
    </row>
    <row r="49" spans="1:9" s="3" customFormat="1" ht="15.75" x14ac:dyDescent="0.2">
      <c r="A49" s="15" t="s">
        <v>30</v>
      </c>
      <c r="B49" s="15" t="s">
        <v>78</v>
      </c>
      <c r="C49" s="17" t="s">
        <v>15</v>
      </c>
      <c r="D49" s="17">
        <v>-0.05</v>
      </c>
      <c r="E49" s="13">
        <v>0</v>
      </c>
      <c r="F49"/>
      <c r="G49"/>
      <c r="H49"/>
      <c r="I49"/>
    </row>
    <row r="50" spans="1:9" ht="15.75" x14ac:dyDescent="0.2">
      <c r="A50" s="15" t="s">
        <v>101</v>
      </c>
      <c r="B50" s="15" t="s">
        <v>46</v>
      </c>
      <c r="C50" s="17">
        <v>150</v>
      </c>
      <c r="D50" s="17">
        <v>188.928</v>
      </c>
      <c r="E50" s="13">
        <f t="shared" si="0"/>
        <v>125.952</v>
      </c>
      <c r="F50" s="2"/>
      <c r="G50" s="2"/>
      <c r="H50" s="2"/>
      <c r="I50" s="2"/>
    </row>
    <row r="51" spans="1:9" s="2" customFormat="1" ht="31.5" x14ac:dyDescent="0.2">
      <c r="A51" s="19" t="s">
        <v>104</v>
      </c>
      <c r="B51" s="22" t="s">
        <v>45</v>
      </c>
      <c r="C51" s="20">
        <f>C52+C57+C69+C75+C79+C84+C81</f>
        <v>419292.05100000004</v>
      </c>
      <c r="D51" s="20">
        <f>D52+D57+D69+D75+D79+D84+D81+D82</f>
        <v>355806.78399999999</v>
      </c>
      <c r="E51" s="11">
        <f t="shared" si="0"/>
        <v>84.858938573104496</v>
      </c>
    </row>
    <row r="52" spans="1:9" s="2" customFormat="1" ht="47.25" x14ac:dyDescent="0.2">
      <c r="A52" s="19" t="s">
        <v>105</v>
      </c>
      <c r="B52" s="23" t="s">
        <v>44</v>
      </c>
      <c r="C52" s="20">
        <f>C53+C55+C54</f>
        <v>120568.8</v>
      </c>
      <c r="D52" s="20">
        <f>D53+D55+D54</f>
        <v>102157.325</v>
      </c>
      <c r="E52" s="11">
        <f t="shared" si="0"/>
        <v>84.729486401125328</v>
      </c>
      <c r="F52" s="3"/>
      <c r="G52" s="3"/>
      <c r="H52" s="3"/>
      <c r="I52" s="3"/>
    </row>
    <row r="53" spans="1:9" s="3" customFormat="1" ht="46.5" customHeight="1" x14ac:dyDescent="0.2">
      <c r="A53" s="15" t="s">
        <v>103</v>
      </c>
      <c r="B53" s="16" t="s">
        <v>32</v>
      </c>
      <c r="C53" s="17">
        <v>110469</v>
      </c>
      <c r="D53" s="17">
        <v>92057.5</v>
      </c>
      <c r="E53" s="13">
        <f t="shared" ref="E53:E55" si="2">D53/C53*100</f>
        <v>83.333333333333343</v>
      </c>
    </row>
    <row r="54" spans="1:9" s="3" customFormat="1" ht="81" customHeight="1" x14ac:dyDescent="0.2">
      <c r="A54" s="15" t="s">
        <v>151</v>
      </c>
      <c r="B54" s="16" t="s">
        <v>150</v>
      </c>
      <c r="C54" s="17">
        <v>3099.8</v>
      </c>
      <c r="D54" s="17">
        <v>3099.8249999999998</v>
      </c>
      <c r="E54" s="13">
        <f t="shared" ref="E54" si="3">D54/C54*100</f>
        <v>100.00080650364538</v>
      </c>
    </row>
    <row r="55" spans="1:9" s="3" customFormat="1" ht="81" customHeight="1" x14ac:dyDescent="0.2">
      <c r="A55" s="15" t="s">
        <v>136</v>
      </c>
      <c r="B55" s="16" t="s">
        <v>137</v>
      </c>
      <c r="C55" s="17">
        <v>7000</v>
      </c>
      <c r="D55" s="17">
        <v>7000</v>
      </c>
      <c r="E55" s="13">
        <f t="shared" si="2"/>
        <v>100</v>
      </c>
    </row>
    <row r="56" spans="1:9" s="3" customFormat="1" ht="60.75" hidden="1" customHeight="1" x14ac:dyDescent="0.2">
      <c r="A56" s="15" t="s">
        <v>31</v>
      </c>
      <c r="B56" s="16" t="s">
        <v>83</v>
      </c>
      <c r="C56" s="17"/>
      <c r="D56" s="17">
        <v>0</v>
      </c>
      <c r="E56" s="13">
        <v>0</v>
      </c>
      <c r="F56" s="2"/>
      <c r="G56" s="2"/>
      <c r="H56" s="2"/>
      <c r="I56" s="2"/>
    </row>
    <row r="57" spans="1:9" s="2" customFormat="1" ht="47.25" x14ac:dyDescent="0.2">
      <c r="A57" s="19" t="s">
        <v>130</v>
      </c>
      <c r="B57" s="22" t="s">
        <v>86</v>
      </c>
      <c r="C57" s="20">
        <f>C60+C61+C62+C65+C66+C68+C67+C58+C59</f>
        <v>42755.120999999999</v>
      </c>
      <c r="D57" s="20">
        <f>D60+D61+D62+D65+D66+D68+D67+D58+D59</f>
        <v>17783.397999999997</v>
      </c>
      <c r="E57" s="11">
        <f t="shared" si="0"/>
        <v>41.59360933629447</v>
      </c>
      <c r="F57" s="3"/>
      <c r="G57" s="3"/>
      <c r="H57" s="3"/>
      <c r="I57" s="3"/>
    </row>
    <row r="58" spans="1:9" s="2" customFormat="1" ht="129.75" customHeight="1" x14ac:dyDescent="0.2">
      <c r="A58" s="15" t="s">
        <v>160</v>
      </c>
      <c r="B58" s="16" t="s">
        <v>161</v>
      </c>
      <c r="C58" s="17">
        <v>20065.7</v>
      </c>
      <c r="D58" s="17">
        <v>1278.1199999999999</v>
      </c>
      <c r="E58" s="13">
        <f t="shared" si="0"/>
        <v>6.3696756156027448</v>
      </c>
      <c r="F58" s="3"/>
      <c r="G58" s="3"/>
      <c r="H58" s="3"/>
      <c r="I58" s="3"/>
    </row>
    <row r="59" spans="1:9" s="2" customFormat="1" ht="78.75" x14ac:dyDescent="0.2">
      <c r="A59" s="15" t="s">
        <v>162</v>
      </c>
      <c r="B59" s="16" t="s">
        <v>163</v>
      </c>
      <c r="C59" s="17">
        <v>1162.3</v>
      </c>
      <c r="D59" s="17">
        <v>1162.3</v>
      </c>
      <c r="E59" s="13">
        <f t="shared" si="0"/>
        <v>100</v>
      </c>
      <c r="F59" s="3"/>
      <c r="G59" s="3"/>
      <c r="H59" s="3"/>
      <c r="I59" s="3"/>
    </row>
    <row r="60" spans="1:9" s="3" customFormat="1" ht="63" x14ac:dyDescent="0.2">
      <c r="A60" s="15" t="s">
        <v>106</v>
      </c>
      <c r="B60" s="16" t="s">
        <v>87</v>
      </c>
      <c r="C60" s="17">
        <v>0</v>
      </c>
      <c r="D60" s="17">
        <v>0</v>
      </c>
      <c r="E60" s="13">
        <v>0</v>
      </c>
    </row>
    <row r="61" spans="1:9" s="3" customFormat="1" ht="94.5" x14ac:dyDescent="0.2">
      <c r="A61" s="15" t="s">
        <v>107</v>
      </c>
      <c r="B61" s="16" t="s">
        <v>108</v>
      </c>
      <c r="C61" s="17">
        <v>111.111</v>
      </c>
      <c r="D61" s="17">
        <v>111.1</v>
      </c>
      <c r="E61" s="13">
        <v>0</v>
      </c>
    </row>
    <row r="62" spans="1:9" s="3" customFormat="1" ht="110.25" x14ac:dyDescent="0.2">
      <c r="A62" s="15" t="s">
        <v>109</v>
      </c>
      <c r="B62" s="16" t="s">
        <v>110</v>
      </c>
      <c r="C62" s="17">
        <v>1744.37</v>
      </c>
      <c r="D62" s="17">
        <v>1744.37</v>
      </c>
      <c r="E62" s="13">
        <v>0</v>
      </c>
    </row>
    <row r="63" spans="1:9" s="3" customFormat="1" ht="17.25" hidden="1" customHeight="1" x14ac:dyDescent="0.2">
      <c r="A63" s="15" t="s">
        <v>88</v>
      </c>
      <c r="B63" s="16" t="s">
        <v>89</v>
      </c>
      <c r="C63" s="17">
        <v>0</v>
      </c>
      <c r="D63" s="17">
        <v>0</v>
      </c>
      <c r="E63" s="13">
        <v>0</v>
      </c>
    </row>
    <row r="64" spans="1:9" s="3" customFormat="1" ht="110.25" hidden="1" x14ac:dyDescent="0.2">
      <c r="A64" s="15" t="s">
        <v>90</v>
      </c>
      <c r="B64" s="16" t="s">
        <v>91</v>
      </c>
      <c r="C64" s="17">
        <v>0</v>
      </c>
      <c r="D64" s="17">
        <v>0</v>
      </c>
      <c r="E64" s="13">
        <v>0</v>
      </c>
    </row>
    <row r="65" spans="1:9" s="3" customFormat="1" ht="78.75" x14ac:dyDescent="0.2">
      <c r="A65" s="15" t="s">
        <v>138</v>
      </c>
      <c r="B65" s="16" t="s">
        <v>139</v>
      </c>
      <c r="C65" s="17">
        <v>2231.4</v>
      </c>
      <c r="D65" s="17">
        <v>2147.1</v>
      </c>
      <c r="E65" s="13">
        <f t="shared" ref="E65:E67" si="4">D65/C65*100</f>
        <v>96.222102715783805</v>
      </c>
    </row>
    <row r="66" spans="1:9" s="6" customFormat="1" ht="47.25" x14ac:dyDescent="0.2">
      <c r="A66" s="15" t="s">
        <v>128</v>
      </c>
      <c r="B66" s="16" t="s">
        <v>129</v>
      </c>
      <c r="C66" s="17">
        <v>171.66399999999999</v>
      </c>
      <c r="D66" s="17">
        <v>171.66399999999999</v>
      </c>
      <c r="E66" s="13">
        <f t="shared" si="4"/>
        <v>100</v>
      </c>
    </row>
    <row r="67" spans="1:9" s="6" customFormat="1" ht="78.75" x14ac:dyDescent="0.2">
      <c r="A67" s="15" t="s">
        <v>152</v>
      </c>
      <c r="B67" s="16" t="s">
        <v>153</v>
      </c>
      <c r="C67" s="17">
        <v>1570.6759999999999</v>
      </c>
      <c r="D67" s="17">
        <v>1570.6759999999999</v>
      </c>
      <c r="E67" s="13">
        <f t="shared" si="4"/>
        <v>100</v>
      </c>
    </row>
    <row r="68" spans="1:9" s="6" customFormat="1" ht="31.5" x14ac:dyDescent="0.2">
      <c r="A68" s="15" t="s">
        <v>111</v>
      </c>
      <c r="B68" s="16" t="s">
        <v>92</v>
      </c>
      <c r="C68" s="17">
        <v>15697.9</v>
      </c>
      <c r="D68" s="17">
        <v>9598.0679999999993</v>
      </c>
      <c r="E68" s="13">
        <f t="shared" si="0"/>
        <v>61.142369361506951</v>
      </c>
    </row>
    <row r="69" spans="1:9" s="2" customFormat="1" ht="47.25" x14ac:dyDescent="0.2">
      <c r="A69" s="19" t="s">
        <v>112</v>
      </c>
      <c r="B69" s="22" t="s">
        <v>43</v>
      </c>
      <c r="C69" s="20">
        <f>C70+C71+C73+C74+C72</f>
        <v>231883.3</v>
      </c>
      <c r="D69" s="20">
        <f>D70+D71+D73+D74+D72</f>
        <v>178804.77500000002</v>
      </c>
      <c r="E69" s="11">
        <f t="shared" si="0"/>
        <v>77.109811271445608</v>
      </c>
      <c r="F69" s="3"/>
      <c r="G69" s="3"/>
      <c r="H69" s="3"/>
      <c r="I69" s="3"/>
    </row>
    <row r="70" spans="1:9" s="3" customFormat="1" ht="78.75" x14ac:dyDescent="0.2">
      <c r="A70" s="15" t="s">
        <v>113</v>
      </c>
      <c r="B70" s="16" t="s">
        <v>33</v>
      </c>
      <c r="C70" s="17">
        <v>650.79999999999995</v>
      </c>
      <c r="D70" s="17">
        <v>488.1</v>
      </c>
      <c r="E70" s="13">
        <f t="shared" si="0"/>
        <v>75.000000000000014</v>
      </c>
    </row>
    <row r="71" spans="1:9" s="3" customFormat="1" ht="78.75" x14ac:dyDescent="0.2">
      <c r="A71" s="15" t="s">
        <v>114</v>
      </c>
      <c r="B71" s="16" t="s">
        <v>34</v>
      </c>
      <c r="C71" s="17">
        <v>203194.7</v>
      </c>
      <c r="D71" s="17">
        <v>160134.56200000001</v>
      </c>
      <c r="E71" s="13">
        <f t="shared" si="0"/>
        <v>78.808434471962101</v>
      </c>
    </row>
    <row r="72" spans="1:9" s="3" customFormat="1" ht="94.5" x14ac:dyDescent="0.2">
      <c r="A72" s="15" t="s">
        <v>116</v>
      </c>
      <c r="B72" s="16" t="s">
        <v>115</v>
      </c>
      <c r="C72" s="17">
        <v>13076.3</v>
      </c>
      <c r="D72" s="17">
        <v>9546.5480000000007</v>
      </c>
      <c r="E72" s="13">
        <f t="shared" si="0"/>
        <v>73.006492662297447</v>
      </c>
    </row>
    <row r="73" spans="1:9" s="3" customFormat="1" ht="126" customHeight="1" x14ac:dyDescent="0.2">
      <c r="A73" s="15" t="s">
        <v>117</v>
      </c>
      <c r="B73" s="16" t="s">
        <v>35</v>
      </c>
      <c r="C73" s="17">
        <v>473.6</v>
      </c>
      <c r="D73" s="17">
        <v>257.22800000000001</v>
      </c>
      <c r="E73" s="13">
        <f t="shared" si="0"/>
        <v>54.313344594594589</v>
      </c>
      <c r="F73" s="2"/>
      <c r="G73" s="2"/>
      <c r="H73" s="2"/>
      <c r="I73" s="2"/>
    </row>
    <row r="74" spans="1:9" s="3" customFormat="1" ht="141.75" x14ac:dyDescent="0.2">
      <c r="A74" s="15" t="s">
        <v>118</v>
      </c>
      <c r="B74" s="16" t="s">
        <v>35</v>
      </c>
      <c r="C74" s="17">
        <v>14487.9</v>
      </c>
      <c r="D74" s="17">
        <v>8378.3369999999995</v>
      </c>
      <c r="E74" s="13">
        <f t="shared" si="0"/>
        <v>57.829892531008632</v>
      </c>
    </row>
    <row r="75" spans="1:9" s="2" customFormat="1" ht="31.5" x14ac:dyDescent="0.2">
      <c r="A75" s="19" t="s">
        <v>119</v>
      </c>
      <c r="B75" s="24" t="s">
        <v>42</v>
      </c>
      <c r="C75" s="20">
        <f>C76+C78</f>
        <v>19125.03</v>
      </c>
      <c r="D75" s="20">
        <f>D76+D78</f>
        <v>18980.830000000002</v>
      </c>
      <c r="E75" s="11">
        <f t="shared" si="0"/>
        <v>99.246014254618174</v>
      </c>
      <c r="F75"/>
      <c r="G75"/>
      <c r="H75"/>
      <c r="I75"/>
    </row>
    <row r="76" spans="1:9" s="3" customFormat="1" ht="126" x14ac:dyDescent="0.2">
      <c r="A76" s="15" t="s">
        <v>120</v>
      </c>
      <c r="B76" s="16" t="s">
        <v>36</v>
      </c>
      <c r="C76" s="17">
        <v>1588.1</v>
      </c>
      <c r="D76" s="17">
        <v>1443.9</v>
      </c>
      <c r="E76" s="13">
        <f t="shared" si="0"/>
        <v>90.919967256470002</v>
      </c>
      <c r="F76" s="2"/>
      <c r="G76" s="2"/>
      <c r="H76" s="2"/>
      <c r="I76" s="2"/>
    </row>
    <row r="77" spans="1:9" s="7" customFormat="1" ht="110.25" x14ac:dyDescent="0.2">
      <c r="A77" s="15" t="s">
        <v>148</v>
      </c>
      <c r="B77" s="16" t="s">
        <v>149</v>
      </c>
      <c r="C77" s="17">
        <v>0</v>
      </c>
      <c r="D77" s="17">
        <v>0</v>
      </c>
      <c r="E77" s="13">
        <v>0</v>
      </c>
      <c r="F77" s="6"/>
      <c r="G77" s="6"/>
      <c r="H77" s="6"/>
      <c r="I77" s="6"/>
    </row>
    <row r="78" spans="1:9" ht="15.75" x14ac:dyDescent="0.2">
      <c r="A78" s="15" t="s">
        <v>140</v>
      </c>
      <c r="B78" s="16" t="s">
        <v>141</v>
      </c>
      <c r="C78" s="17">
        <v>17536.93</v>
      </c>
      <c r="D78" s="17">
        <v>17536.93</v>
      </c>
      <c r="E78" s="13">
        <f t="shared" si="0"/>
        <v>100</v>
      </c>
      <c r="F78" s="3"/>
      <c r="G78" s="3"/>
      <c r="H78" s="3"/>
      <c r="I78" s="3"/>
    </row>
    <row r="79" spans="1:9" s="2" customFormat="1" ht="0.75" customHeight="1" x14ac:dyDescent="0.2">
      <c r="A79" s="19" t="s">
        <v>93</v>
      </c>
      <c r="B79" s="22" t="s">
        <v>94</v>
      </c>
      <c r="C79" s="20">
        <f>C80</f>
        <v>0</v>
      </c>
      <c r="D79" s="20">
        <v>0</v>
      </c>
      <c r="E79" s="11">
        <v>0</v>
      </c>
      <c r="F79" s="4"/>
      <c r="G79" s="4"/>
      <c r="H79" s="4"/>
      <c r="I79" s="4"/>
    </row>
    <row r="80" spans="1:9" s="3" customFormat="1" ht="113.25" hidden="1" customHeight="1" x14ac:dyDescent="0.2">
      <c r="A80" s="15" t="s">
        <v>95</v>
      </c>
      <c r="B80" s="16" t="s">
        <v>96</v>
      </c>
      <c r="C80" s="17">
        <v>0</v>
      </c>
      <c r="D80" s="17">
        <v>0</v>
      </c>
      <c r="E80" s="11">
        <v>0</v>
      </c>
      <c r="F80" s="6"/>
      <c r="G80" s="6"/>
      <c r="H80" s="6"/>
      <c r="I80" s="6"/>
    </row>
    <row r="81" spans="1:9" s="3" customFormat="1" ht="113.25" customHeight="1" x14ac:dyDescent="0.2">
      <c r="A81" s="19" t="s">
        <v>142</v>
      </c>
      <c r="B81" s="22" t="s">
        <v>143</v>
      </c>
      <c r="C81" s="20">
        <v>4959.8</v>
      </c>
      <c r="D81" s="20">
        <v>5852.8829999999998</v>
      </c>
      <c r="E81" s="11">
        <v>0</v>
      </c>
      <c r="F81" s="6"/>
      <c r="G81" s="6"/>
      <c r="H81" s="6"/>
      <c r="I81" s="6"/>
    </row>
    <row r="82" spans="1:9" s="2" customFormat="1" ht="113.25" customHeight="1" x14ac:dyDescent="0.2">
      <c r="A82" s="19" t="s">
        <v>93</v>
      </c>
      <c r="B82" s="22" t="s">
        <v>125</v>
      </c>
      <c r="C82" s="20">
        <v>0</v>
      </c>
      <c r="D82" s="20">
        <f>D83</f>
        <v>32234.6</v>
      </c>
      <c r="E82" s="11">
        <v>0</v>
      </c>
      <c r="F82" s="4"/>
      <c r="G82" s="4"/>
      <c r="H82" s="4"/>
      <c r="I82" s="4"/>
    </row>
    <row r="83" spans="1:9" s="3" customFormat="1" ht="113.25" customHeight="1" x14ac:dyDescent="0.2">
      <c r="A83" s="15" t="s">
        <v>123</v>
      </c>
      <c r="B83" s="16" t="s">
        <v>124</v>
      </c>
      <c r="C83" s="17">
        <v>0</v>
      </c>
      <c r="D83" s="17">
        <v>32234.6</v>
      </c>
      <c r="E83" s="13">
        <v>0</v>
      </c>
      <c r="F83" s="6"/>
      <c r="G83" s="6"/>
      <c r="H83" s="6"/>
      <c r="I83" s="6"/>
    </row>
    <row r="84" spans="1:9" s="2" customFormat="1" ht="78.75" x14ac:dyDescent="0.2">
      <c r="A84" s="19" t="s">
        <v>39</v>
      </c>
      <c r="B84" s="22" t="s">
        <v>40</v>
      </c>
      <c r="C84" s="20">
        <v>0</v>
      </c>
      <c r="D84" s="20">
        <f>D85</f>
        <v>-7.0270000000000001</v>
      </c>
      <c r="E84" s="11">
        <v>0</v>
      </c>
      <c r="F84" s="4"/>
      <c r="G84" s="4"/>
      <c r="H84" s="4"/>
      <c r="I84" s="4"/>
    </row>
    <row r="85" spans="1:9" s="3" customFormat="1" ht="78.75" x14ac:dyDescent="0.2">
      <c r="A85" s="15" t="s">
        <v>131</v>
      </c>
      <c r="B85" s="16" t="s">
        <v>37</v>
      </c>
      <c r="C85" s="17">
        <v>0</v>
      </c>
      <c r="D85" s="17">
        <v>-7.0270000000000001</v>
      </c>
      <c r="E85" s="13">
        <v>0</v>
      </c>
      <c r="F85"/>
      <c r="G85"/>
      <c r="H85"/>
      <c r="I85"/>
    </row>
    <row r="86" spans="1:9" s="4" customFormat="1" ht="15.75" x14ac:dyDescent="0.2">
      <c r="A86" s="19"/>
      <c r="B86" s="19" t="s">
        <v>41</v>
      </c>
      <c r="C86" s="20">
        <f>C6+C51</f>
        <v>565607.72600000002</v>
      </c>
      <c r="D86" s="20">
        <f>D6+D51</f>
        <v>464478.96699999995</v>
      </c>
      <c r="E86" s="11">
        <f t="shared" si="0"/>
        <v>82.12033634773934</v>
      </c>
      <c r="F86"/>
      <c r="G86"/>
      <c r="H86"/>
      <c r="I86"/>
    </row>
    <row r="87" spans="1:9" x14ac:dyDescent="0.2">
      <c r="A87" s="25"/>
      <c r="B87" s="25"/>
      <c r="C87" s="26"/>
      <c r="D87" s="25"/>
      <c r="E87" s="25"/>
    </row>
    <row r="88" spans="1:9" x14ac:dyDescent="0.2">
      <c r="A88" s="25"/>
      <c r="B88" s="25"/>
      <c r="C88" s="25"/>
      <c r="D88" s="25"/>
      <c r="E88" s="25"/>
    </row>
    <row r="89" spans="1:9" x14ac:dyDescent="0.2">
      <c r="A89" s="27"/>
      <c r="B89" s="25"/>
      <c r="C89" s="25"/>
      <c r="D89" s="25"/>
      <c r="E89" s="28"/>
    </row>
    <row r="90" spans="1:9" x14ac:dyDescent="0.2">
      <c r="A90" s="1"/>
    </row>
  </sheetData>
  <mergeCells count="7">
    <mergeCell ref="D1:E1"/>
    <mergeCell ref="A2:E2"/>
    <mergeCell ref="A4:A5"/>
    <mergeCell ref="B4:B5"/>
    <mergeCell ref="C4:C5"/>
    <mergeCell ref="D4:D5"/>
    <mergeCell ref="E4:E5"/>
  </mergeCells>
  <pageMargins left="0.70866141732283472" right="0.70866141732283472" top="0.35433070866141736" bottom="0.35433070866141736" header="0.31496062992125984" footer="0.31496062992125984"/>
  <pageSetup paperSize="9" scale="71" fitToHeight="5" orientation="portrait" r:id="rId1"/>
  <rowBreaks count="2" manualBreakCount="2">
    <brk id="14" max="4" man="1"/>
    <brk id="1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user9</cp:lastModifiedBy>
  <cp:lastPrinted>2018-11-04T07:46:58Z</cp:lastPrinted>
  <dcterms:created xsi:type="dcterms:W3CDTF">2013-06-04T12:46:23Z</dcterms:created>
  <dcterms:modified xsi:type="dcterms:W3CDTF">2018-11-04T08:46:55Z</dcterms:modified>
</cp:coreProperties>
</file>