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Sheet1!$A$1:$E$87</definedName>
  </definedNames>
  <calcPr calcId="145621"/>
</workbook>
</file>

<file path=xl/calcChain.xml><?xml version="1.0" encoding="utf-8"?>
<calcChain xmlns="http://schemas.openxmlformats.org/spreadsheetml/2006/main">
  <c r="E32" i="1" l="1"/>
  <c r="E45" i="1"/>
  <c r="E63" i="1"/>
  <c r="D52" i="1" l="1"/>
  <c r="D30" i="1"/>
  <c r="C57" i="1"/>
  <c r="D80" i="1"/>
  <c r="D57" i="1"/>
  <c r="E65" i="1"/>
  <c r="C52" i="1"/>
  <c r="E54" i="1"/>
  <c r="D48" i="1" l="1"/>
  <c r="D11" i="1"/>
  <c r="C30" i="1"/>
  <c r="D73" i="1"/>
  <c r="C73" i="1"/>
  <c r="C42" i="1" l="1"/>
  <c r="E55" i="1"/>
  <c r="E53" i="1"/>
  <c r="D42" i="1"/>
  <c r="E28" i="1" l="1"/>
  <c r="E76" i="1"/>
  <c r="E64" i="1" l="1"/>
  <c r="E44" i="1"/>
  <c r="D82" i="1" l="1"/>
  <c r="C26" i="1"/>
  <c r="D8" i="1"/>
  <c r="C8" i="1"/>
  <c r="D67" i="1"/>
  <c r="C67" i="1"/>
  <c r="E70" i="1"/>
  <c r="C48" i="1"/>
  <c r="E42" i="1"/>
  <c r="D51" i="1" l="1"/>
  <c r="D38" i="1"/>
  <c r="C38" i="1"/>
  <c r="D26" i="1"/>
  <c r="D24" i="1"/>
  <c r="C24" i="1"/>
  <c r="D16" i="1"/>
  <c r="C16" i="1"/>
  <c r="C11" i="1"/>
  <c r="C10" i="1" s="1"/>
  <c r="D29" i="1" l="1"/>
  <c r="D10" i="1"/>
  <c r="C7" i="1"/>
  <c r="E74" i="1"/>
  <c r="E72" i="1"/>
  <c r="E71" i="1"/>
  <c r="E69" i="1"/>
  <c r="E68" i="1"/>
  <c r="E66" i="1"/>
  <c r="E50" i="1"/>
  <c r="E48" i="1"/>
  <c r="E47" i="1"/>
  <c r="E39" i="1"/>
  <c r="E38" i="1"/>
  <c r="E35" i="1"/>
  <c r="E34" i="1"/>
  <c r="E31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10" i="1" l="1"/>
  <c r="C29" i="1"/>
  <c r="C6" i="1" s="1"/>
  <c r="D7" i="1"/>
  <c r="C77" i="1"/>
  <c r="C51" i="1" s="1"/>
  <c r="E67" i="1"/>
  <c r="E73" i="1" l="1"/>
  <c r="E57" i="1"/>
  <c r="E30" i="1"/>
  <c r="E7" i="1"/>
  <c r="C84" i="1"/>
  <c r="E29" i="1" l="1"/>
  <c r="E52" i="1" l="1"/>
  <c r="D6" i="1"/>
  <c r="E51" i="1" l="1"/>
  <c r="E6" i="1"/>
  <c r="D84" i="1"/>
  <c r="E84" i="1" l="1"/>
</calcChain>
</file>

<file path=xl/sharedStrings.xml><?xml version="1.0" encoding="utf-8"?>
<sst xmlns="http://schemas.openxmlformats.org/spreadsheetml/2006/main" count="163" uniqueCount="160">
  <si>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</si>
  <si>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</si>
  <si>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</si>
  <si>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</si>
  <si>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</si>
  <si>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</si>
  <si>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</si>
  <si>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</si>
  <si>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</si>
  <si>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</si>
  <si>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</si>
  <si>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</si>
  <si>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</si>
  <si>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</si>
  <si>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</si>
  <si>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</si>
  <si>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</si>
  <si>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</si>
  <si>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</si>
  <si>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</si>
  <si>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</si>
  <si>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</si>
  <si>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</si>
  <si>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</si>
  <si>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</si>
  <si>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</si>
  <si>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</si>
  <si>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</si>
  <si>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</si>
  <si>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</si>
  <si>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</si>
  <si>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</si>
  <si>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</si>
  <si>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</si>
  <si>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</si>
  <si>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</si>
  <si>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</si>
  <si>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</si>
  <si>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</si>
  <si>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</si>
  <si>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</si>
  <si>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</si>
  <si>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</si>
  <si>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</si>
  <si>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</si>
  <si>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</si>
  <si>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</si>
  <si>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</si>
  <si>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</si>
  <si>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</si>
  <si>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</si>
  <si>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</si>
  <si>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</si>
  <si>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</si>
  <si>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</si>
  <si>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</si>
  <si>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</si>
  <si>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</si>
  <si>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</si>
  <si>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</si>
  <si>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</si>
  <si>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</si>
  <si>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</si>
  <si>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</si>
  <si>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</si>
  <si>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</si>
  <si>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</si>
  <si>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</si>
  <si>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</si>
  <si>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</si>
  <si>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</si>
  <si>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</si>
  <si>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</si>
  <si>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</si>
  <si>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</si>
  <si>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</si>
  <si>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</si>
  <si>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</si>
  <si>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</si>
  <si>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</si>
  <si>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</si>
  <si>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</si>
  <si>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</si>
  <si>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</si>
  <si>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</si>
  <si>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</si>
  <si>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</si>
  <si>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</si>
  <si>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</si>
  <si>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</si>
  <si>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</si>
  <si>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</si>
  <si>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</si>
  <si>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</si>
  <si>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</si>
  <si>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</si>
  <si>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</si>
  <si>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</si>
  <si>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</si>
  <si>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</si>
  <si>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</si>
  <si>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</si>
  <si>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</si>
  <si>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</si>
  <si>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</si>
  <si>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</si>
  <si>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</si>
  <si>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</si>
  <si>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</si>
  <si>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</si>
  <si>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</si>
  <si>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</si>
  <si>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</si>
  <si>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</si>
  <si>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</si>
  <si>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</si>
  <si>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</si>
  <si>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</si>
  <si>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</si>
  <si>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</si>
  <si>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</si>
  <si>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</si>
  <si>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</si>
  <si>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</si>
  <si>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</si>
  <si>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</si>
  <si>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</si>
  <si>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</si>
  <si>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</si>
  <si>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</si>
  <si>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</si>
  <si>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</si>
  <si>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</si>
  <si>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</si>
  <si>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</si>
  <si>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</si>
  <si>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</si>
  <si>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</si>
  <si>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</si>
  <si>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</si>
  <si>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</si>
  <si>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</si>
  <si>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</si>
  <si>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</si>
  <si>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</si>
  <si>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</si>
  <si>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</si>
  <si>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</si>
  <si>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</si>
  <si>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</si>
  <si>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Уточненный бюджет на 01.07.2018 года</t>
  </si>
  <si>
    <t>Фактическое исполнение на 01.07.2018 года</t>
  </si>
  <si>
    <t>Дотации бюджетам муниципальных районов на поддержку мер по обеспечению сбалансированности бюджетов</t>
  </si>
  <si>
    <t>2 02 1502 05 0000 151</t>
  </si>
  <si>
    <t>2 02 225567 05 0000 151</t>
  </si>
  <si>
    <t>Субсидии бюджетам муниципальных районов на реализацию мероприятий по устойчивому развитию сельских территорий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</si>
  <si>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</si>
  <si>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</si>
  <si>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Сведения об исполнении доходов бюджета муниципального образования "Гиагинский район" на 01.07.2018 года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</si>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</sst>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0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Normal="100" zoomScaleSheetLayoutView="100" workbookViewId="0">
      <selection activeCell="E32" sqref="E32"/>
    </sheetView>
  </sheetViews>
  <sheetFormatPr defaultRowHeight="12.75" x14ac:dyDescent="0.2"/>
  <cols>
    <col min="1" max="1" width="27.7109375" customWidth="1"/>
    <col min="2" max="2" width="38" customWidth="1"/>
    <col min="3" max="3" width="17.42578125" style="33" customWidth="1"/>
    <col min="4" max="4" width="15.85546875" style="33" customWidth="1"/>
    <col min="5" max="5" width="15" customWidth="1"/>
  </cols>
  <sheetData>
    <row r="1" spans="1:5" s="20" customFormat="1" ht="15.75" x14ac:dyDescent="0.25">
      <c r="C1" s="34"/>
      <c r="D1" s="35"/>
      <c r="E1" s="35"/>
    </row>
    <row r="2" spans="1:5" s="20" customFormat="1" ht="29.25" customHeight="1" x14ac:dyDescent="0.2">
      <c r="A2" s="36" t="s">
        <v>158</v>
      </c>
      <c r="B2" s="36"/>
      <c r="C2" s="36"/>
      <c r="D2" s="36"/>
      <c r="E2" s="36"/>
    </row>
    <row r="3" spans="1:5" s="20" customFormat="1" x14ac:dyDescent="0.2">
      <c r="C3" s="34"/>
      <c r="D3" s="34" t="s">
        <v>122</v>
      </c>
    </row>
    <row r="4" spans="1:5" s="20" customFormat="1" ht="99" customHeight="1" x14ac:dyDescent="0.2">
      <c r="A4" s="37" t="s">
        <v>79</v>
      </c>
      <c r="B4" s="37" t="s">
        <v>80</v>
      </c>
      <c r="C4" s="38" t="s">
        <v>150</v>
      </c>
      <c r="D4" s="38" t="s">
        <v>151</v>
      </c>
      <c r="E4" s="38" t="s">
        <v>159</v>
      </c>
    </row>
    <row r="5" spans="1:5" s="20" customFormat="1" ht="28.5" customHeight="1" x14ac:dyDescent="0.2">
      <c r="A5" s="37"/>
      <c r="B5" s="37"/>
      <c r="C5" s="39"/>
      <c r="D5" s="39"/>
      <c r="E5" s="39"/>
    </row>
    <row r="6" spans="1:5" ht="31.5" x14ac:dyDescent="0.2">
      <c r="A6" s="24" t="s">
        <v>97</v>
      </c>
      <c r="B6" s="25" t="s">
        <v>98</v>
      </c>
      <c r="C6" s="26">
        <f>C7+C29</f>
        <v>146315.67499999999</v>
      </c>
      <c r="D6" s="26">
        <f>D7+D29</f>
        <v>75116.431000000011</v>
      </c>
      <c r="E6" s="26">
        <f>D6/C6*100</f>
        <v>51.338608115637655</v>
      </c>
    </row>
    <row r="7" spans="1:5" s="10" customFormat="1" ht="15.75" x14ac:dyDescent="0.2">
      <c r="A7" s="27"/>
      <c r="B7" s="27" t="s">
        <v>62</v>
      </c>
      <c r="C7" s="26">
        <f>C8+C10+C16+C24+C26</f>
        <v>98000.375</v>
      </c>
      <c r="D7" s="26">
        <f>D8+D10+D16+D24+D26</f>
        <v>51895.776000000013</v>
      </c>
      <c r="E7" s="26">
        <f t="shared" ref="E7:E84" si="0">D7/C7*100</f>
        <v>52.954670836718755</v>
      </c>
    </row>
    <row r="8" spans="1:5" s="10" customFormat="1" ht="15.75" x14ac:dyDescent="0.2">
      <c r="A8" s="27" t="s">
        <v>60</v>
      </c>
      <c r="B8" s="27" t="s">
        <v>61</v>
      </c>
      <c r="C8" s="26">
        <f>C9</f>
        <v>44677.599999999999</v>
      </c>
      <c r="D8" s="26">
        <f>D9</f>
        <v>22213.539000000001</v>
      </c>
      <c r="E8" s="26">
        <f t="shared" si="0"/>
        <v>49.719633552384195</v>
      </c>
    </row>
    <row r="9" spans="1:5" s="11" customFormat="1" ht="15.75" x14ac:dyDescent="0.2">
      <c r="A9" s="24" t="s">
        <v>0</v>
      </c>
      <c r="B9" s="24" t="s">
        <v>1</v>
      </c>
      <c r="C9" s="28">
        <v>44677.599999999999</v>
      </c>
      <c r="D9" s="28">
        <v>22213.539000000001</v>
      </c>
      <c r="E9" s="28">
        <f t="shared" si="0"/>
        <v>49.719633552384195</v>
      </c>
    </row>
    <row r="10" spans="1:5" s="10" customFormat="1" ht="78.75" x14ac:dyDescent="0.2">
      <c r="A10" s="27" t="s">
        <v>63</v>
      </c>
      <c r="B10" s="29" t="s">
        <v>64</v>
      </c>
      <c r="C10" s="26">
        <f>C11</f>
        <v>370.875</v>
      </c>
      <c r="D10" s="26">
        <f>D11</f>
        <v>181.99599999999998</v>
      </c>
      <c r="E10" s="26">
        <f t="shared" si="0"/>
        <v>49.072059319177612</v>
      </c>
    </row>
    <row r="11" spans="1:5" s="11" customFormat="1" ht="47.25" x14ac:dyDescent="0.2">
      <c r="A11" s="24" t="s">
        <v>74</v>
      </c>
      <c r="B11" s="25" t="s">
        <v>65</v>
      </c>
      <c r="C11" s="28">
        <f>C12+C13+C14+C15</f>
        <v>370.875</v>
      </c>
      <c r="D11" s="28">
        <f>D12+D13+D14+D15</f>
        <v>181.99599999999998</v>
      </c>
      <c r="E11" s="28">
        <f t="shared" si="0"/>
        <v>49.072059319177612</v>
      </c>
    </row>
    <row r="12" spans="1:5" s="11" customFormat="1" ht="129.75" customHeight="1" x14ac:dyDescent="0.2">
      <c r="A12" s="24" t="s">
        <v>73</v>
      </c>
      <c r="B12" s="25" t="s">
        <v>66</v>
      </c>
      <c r="C12" s="28">
        <v>138.34100000000001</v>
      </c>
      <c r="D12" s="28">
        <v>78.873000000000005</v>
      </c>
      <c r="E12" s="28">
        <f t="shared" si="0"/>
        <v>57.013466723530982</v>
      </c>
    </row>
    <row r="13" spans="1:5" s="11" customFormat="1" ht="157.5" x14ac:dyDescent="0.2">
      <c r="A13" s="16" t="s">
        <v>72</v>
      </c>
      <c r="B13" s="15" t="s">
        <v>67</v>
      </c>
      <c r="C13" s="32">
        <v>1.0609999999999999</v>
      </c>
      <c r="D13" s="32">
        <v>0.59699999999999998</v>
      </c>
      <c r="E13" s="28">
        <f t="shared" si="0"/>
        <v>56.267672007540057</v>
      </c>
    </row>
    <row r="14" spans="1:5" s="11" customFormat="1" ht="126" x14ac:dyDescent="0.2">
      <c r="A14" s="16" t="s">
        <v>70</v>
      </c>
      <c r="B14" s="14" t="s">
        <v>68</v>
      </c>
      <c r="C14" s="32">
        <v>252.86600000000001</v>
      </c>
      <c r="D14" s="32">
        <v>118.913</v>
      </c>
      <c r="E14" s="28">
        <f t="shared" si="0"/>
        <v>47.026092871323151</v>
      </c>
    </row>
    <row r="15" spans="1:5" s="11" customFormat="1" ht="125.25" customHeight="1" x14ac:dyDescent="0.2">
      <c r="A15" s="16" t="s">
        <v>71</v>
      </c>
      <c r="B15" s="14" t="s">
        <v>69</v>
      </c>
      <c r="C15" s="32">
        <v>-21.393000000000001</v>
      </c>
      <c r="D15" s="32">
        <v>-16.387</v>
      </c>
      <c r="E15" s="28">
        <f t="shared" si="0"/>
        <v>76.599822371803867</v>
      </c>
    </row>
    <row r="16" spans="1:5" s="10" customFormat="1" ht="15.75" x14ac:dyDescent="0.2">
      <c r="A16" s="9" t="s">
        <v>58</v>
      </c>
      <c r="B16" s="9" t="s">
        <v>59</v>
      </c>
      <c r="C16" s="18">
        <f>C17+C21+C23+C22</f>
        <v>35197.300000000003</v>
      </c>
      <c r="D16" s="18">
        <f>D17+D21+D23+D22</f>
        <v>21267.929000000004</v>
      </c>
      <c r="E16" s="26">
        <f t="shared" si="0"/>
        <v>60.424887704454612</v>
      </c>
    </row>
    <row r="17" spans="1:5" s="11" customFormat="1" ht="47.25" x14ac:dyDescent="0.2">
      <c r="A17" s="8" t="s">
        <v>2</v>
      </c>
      <c r="B17" s="7" t="s">
        <v>3</v>
      </c>
      <c r="C17" s="32">
        <v>9829.1</v>
      </c>
      <c r="D17" s="32">
        <v>7977.5129999999999</v>
      </c>
      <c r="E17" s="28">
        <f t="shared" si="0"/>
        <v>81.162191858868056</v>
      </c>
    </row>
    <row r="18" spans="1:5" s="11" customFormat="1" ht="63" x14ac:dyDescent="0.2">
      <c r="A18" s="8" t="s">
        <v>4</v>
      </c>
      <c r="B18" s="7" t="s">
        <v>5</v>
      </c>
      <c r="C18" s="32">
        <v>4355.8720000000003</v>
      </c>
      <c r="D18" s="32">
        <v>2437.4740000000002</v>
      </c>
      <c r="E18" s="28">
        <f t="shared" si="0"/>
        <v>55.9583477200432</v>
      </c>
    </row>
    <row r="19" spans="1:5" s="11" customFormat="1" ht="78.75" x14ac:dyDescent="0.2">
      <c r="A19" s="8" t="s">
        <v>6</v>
      </c>
      <c r="B19" s="6" t="s">
        <v>7</v>
      </c>
      <c r="C19" s="32">
        <v>5473.2269999999999</v>
      </c>
      <c r="D19" s="32">
        <v>5686.3770000000004</v>
      </c>
      <c r="E19" s="28">
        <f t="shared" si="0"/>
        <v>103.8944118341885</v>
      </c>
    </row>
    <row r="20" spans="1:5" s="11" customFormat="1" ht="47.25" x14ac:dyDescent="0.2">
      <c r="A20" s="8" t="s">
        <v>8</v>
      </c>
      <c r="B20" s="6" t="s">
        <v>75</v>
      </c>
      <c r="C20" s="32">
        <v>0</v>
      </c>
      <c r="D20" s="32">
        <v>-146.33799999999999</v>
      </c>
      <c r="E20" s="28">
        <v>0</v>
      </c>
    </row>
    <row r="21" spans="1:5" s="11" customFormat="1" ht="31.5" x14ac:dyDescent="0.2">
      <c r="A21" s="8" t="s">
        <v>9</v>
      </c>
      <c r="B21" s="7" t="s">
        <v>10</v>
      </c>
      <c r="C21" s="32">
        <v>8457.2999999999993</v>
      </c>
      <c r="D21" s="32">
        <v>3358.884</v>
      </c>
      <c r="E21" s="28">
        <f t="shared" si="0"/>
        <v>39.715795821361432</v>
      </c>
    </row>
    <row r="22" spans="1:5" s="11" customFormat="1" ht="31.5" x14ac:dyDescent="0.2">
      <c r="A22" s="8" t="s">
        <v>11</v>
      </c>
      <c r="B22" s="7" t="s">
        <v>12</v>
      </c>
      <c r="C22" s="32">
        <v>16910.900000000001</v>
      </c>
      <c r="D22" s="32">
        <v>9883.0370000000003</v>
      </c>
      <c r="E22" s="28">
        <f t="shared" si="0"/>
        <v>58.441815633703698</v>
      </c>
    </row>
    <row r="23" spans="1:5" s="11" customFormat="1" ht="47.25" x14ac:dyDescent="0.2">
      <c r="A23" s="8" t="s">
        <v>13</v>
      </c>
      <c r="B23" s="7" t="s">
        <v>14</v>
      </c>
      <c r="C23" s="32">
        <v>0</v>
      </c>
      <c r="D23" s="32">
        <v>48.494999999999997</v>
      </c>
      <c r="E23" s="28">
        <v>0</v>
      </c>
    </row>
    <row r="24" spans="1:5" s="10" customFormat="1" ht="15.75" x14ac:dyDescent="0.2">
      <c r="A24" s="9" t="s">
        <v>56</v>
      </c>
      <c r="B24" s="9" t="s">
        <v>57</v>
      </c>
      <c r="C24" s="18">
        <f>C25</f>
        <v>14893.5</v>
      </c>
      <c r="D24" s="18">
        <f>D25</f>
        <v>6825.942</v>
      </c>
      <c r="E24" s="26">
        <f t="shared" si="0"/>
        <v>45.831684963238992</v>
      </c>
    </row>
    <row r="25" spans="1:5" s="11" customFormat="1" ht="15.75" x14ac:dyDescent="0.2">
      <c r="A25" s="8" t="s">
        <v>16</v>
      </c>
      <c r="B25" s="8" t="s">
        <v>17</v>
      </c>
      <c r="C25" s="32">
        <v>14893.5</v>
      </c>
      <c r="D25" s="32">
        <v>6825.942</v>
      </c>
      <c r="E25" s="28">
        <f t="shared" si="0"/>
        <v>45.831684963238992</v>
      </c>
    </row>
    <row r="26" spans="1:5" s="10" customFormat="1" ht="15.75" x14ac:dyDescent="0.2">
      <c r="A26" s="9" t="s">
        <v>54</v>
      </c>
      <c r="B26" s="9" t="s">
        <v>55</v>
      </c>
      <c r="C26" s="18">
        <f>C27+C28</f>
        <v>2861.1</v>
      </c>
      <c r="D26" s="18">
        <f>D27+D28</f>
        <v>1406.37</v>
      </c>
      <c r="E26" s="26">
        <f t="shared" si="0"/>
        <v>49.154870504351472</v>
      </c>
    </row>
    <row r="27" spans="1:5" s="11" customFormat="1" ht="78.75" x14ac:dyDescent="0.2">
      <c r="A27" s="8" t="s">
        <v>18</v>
      </c>
      <c r="B27" s="7" t="s">
        <v>19</v>
      </c>
      <c r="C27" s="32">
        <v>2841.1</v>
      </c>
      <c r="D27" s="32">
        <v>1386.37</v>
      </c>
      <c r="E27" s="28">
        <f t="shared" si="0"/>
        <v>48.796944845306392</v>
      </c>
    </row>
    <row r="28" spans="1:5" s="11" customFormat="1" ht="47.25" x14ac:dyDescent="0.2">
      <c r="A28" s="16" t="s">
        <v>99</v>
      </c>
      <c r="B28" s="15" t="s">
        <v>100</v>
      </c>
      <c r="C28" s="32">
        <v>20</v>
      </c>
      <c r="D28" s="32">
        <v>20</v>
      </c>
      <c r="E28" s="28">
        <f t="shared" si="0"/>
        <v>100</v>
      </c>
    </row>
    <row r="29" spans="1:5" s="10" customFormat="1" ht="15.75" x14ac:dyDescent="0.2">
      <c r="A29" s="9"/>
      <c r="B29" s="9" t="s">
        <v>53</v>
      </c>
      <c r="C29" s="18">
        <f>C30+C38+C40+C47+C48+C42</f>
        <v>48315.3</v>
      </c>
      <c r="D29" s="18">
        <f>D30+D38+D40+D42+D47+D48</f>
        <v>23220.654999999995</v>
      </c>
      <c r="E29" s="26">
        <f t="shared" si="0"/>
        <v>48.060666083000605</v>
      </c>
    </row>
    <row r="30" spans="1:5" s="10" customFormat="1" ht="91.5" customHeight="1" x14ac:dyDescent="0.2">
      <c r="A30" s="9" t="s">
        <v>52</v>
      </c>
      <c r="B30" s="5" t="s">
        <v>38</v>
      </c>
      <c r="C30" s="18">
        <f>C31+C34+C35+C36+C32</f>
        <v>43932.4</v>
      </c>
      <c r="D30" s="18">
        <f>D31+D34+D35+D36+D32+D37</f>
        <v>20942.410999999996</v>
      </c>
      <c r="E30" s="26">
        <f t="shared" si="0"/>
        <v>47.669626517103545</v>
      </c>
    </row>
    <row r="31" spans="1:5" s="11" customFormat="1" ht="87.75" customHeight="1" x14ac:dyDescent="0.2">
      <c r="A31" s="8" t="s">
        <v>20</v>
      </c>
      <c r="B31" s="7" t="s">
        <v>21</v>
      </c>
      <c r="C31" s="32">
        <v>4</v>
      </c>
      <c r="D31" s="32">
        <v>0</v>
      </c>
      <c r="E31" s="28">
        <f t="shared" si="0"/>
        <v>0</v>
      </c>
    </row>
    <row r="32" spans="1:5" s="11" customFormat="1" ht="168.75" customHeight="1" x14ac:dyDescent="0.2">
      <c r="A32" s="16" t="s">
        <v>132</v>
      </c>
      <c r="B32" s="15" t="s">
        <v>133</v>
      </c>
      <c r="C32" s="32">
        <v>41674</v>
      </c>
      <c r="D32" s="32">
        <v>19722.404999999999</v>
      </c>
      <c r="E32" s="28">
        <f t="shared" si="0"/>
        <v>47.325442722080915</v>
      </c>
    </row>
    <row r="33" spans="1:9" s="11" customFormat="1" ht="168.75" customHeight="1" x14ac:dyDescent="0.2">
      <c r="A33" s="16" t="s">
        <v>144</v>
      </c>
      <c r="B33" s="15" t="s">
        <v>145</v>
      </c>
      <c r="C33" s="32">
        <v>0</v>
      </c>
      <c r="D33" s="32">
        <v>0</v>
      </c>
      <c r="E33" s="28">
        <v>0</v>
      </c>
    </row>
    <row r="34" spans="1:9" s="11" customFormat="1" ht="165" customHeight="1" x14ac:dyDescent="0.2">
      <c r="A34" s="8" t="s">
        <v>22</v>
      </c>
      <c r="B34" s="7" t="s">
        <v>23</v>
      </c>
      <c r="C34" s="32">
        <v>2234.8000000000002</v>
      </c>
      <c r="D34" s="32">
        <v>1182.4380000000001</v>
      </c>
      <c r="E34" s="28">
        <f t="shared" si="0"/>
        <v>52.910238052622162</v>
      </c>
    </row>
    <row r="35" spans="1:9" s="11" customFormat="1" ht="141.75" x14ac:dyDescent="0.2">
      <c r="A35" s="8" t="s">
        <v>24</v>
      </c>
      <c r="B35" s="7" t="s">
        <v>25</v>
      </c>
      <c r="C35" s="32">
        <v>19.600000000000001</v>
      </c>
      <c r="D35" s="32">
        <v>28.109000000000002</v>
      </c>
      <c r="E35" s="28">
        <f t="shared" si="0"/>
        <v>143.41326530612244</v>
      </c>
    </row>
    <row r="36" spans="1:9" s="11" customFormat="1" ht="94.5" hidden="1" x14ac:dyDescent="0.2">
      <c r="A36" s="8" t="s">
        <v>26</v>
      </c>
      <c r="B36" s="6" t="s">
        <v>27</v>
      </c>
      <c r="C36" s="32">
        <v>0</v>
      </c>
      <c r="D36" s="32">
        <v>0</v>
      </c>
      <c r="E36" s="26">
        <v>0</v>
      </c>
    </row>
    <row r="37" spans="1:9" s="11" customFormat="1" ht="173.25" x14ac:dyDescent="0.2">
      <c r="A37" s="16" t="s">
        <v>156</v>
      </c>
      <c r="B37" s="15" t="s">
        <v>157</v>
      </c>
      <c r="C37" s="32">
        <v>0</v>
      </c>
      <c r="D37" s="32">
        <v>9.4589999999999996</v>
      </c>
      <c r="E37" s="28">
        <v>0</v>
      </c>
    </row>
    <row r="38" spans="1:9" s="10" customFormat="1" ht="31.5" x14ac:dyDescent="0.2">
      <c r="A38" s="9" t="s">
        <v>50</v>
      </c>
      <c r="B38" s="2" t="s">
        <v>51</v>
      </c>
      <c r="C38" s="18">
        <f>C39</f>
        <v>1182.5999999999999</v>
      </c>
      <c r="D38" s="18">
        <f>D39</f>
        <v>207.33199999999999</v>
      </c>
      <c r="E38" s="26">
        <f t="shared" si="0"/>
        <v>17.531878910874347</v>
      </c>
    </row>
    <row r="39" spans="1:9" s="11" customFormat="1" ht="31.5" x14ac:dyDescent="0.2">
      <c r="A39" s="8" t="s">
        <v>28</v>
      </c>
      <c r="B39" s="7" t="s">
        <v>29</v>
      </c>
      <c r="C39" s="32">
        <v>1182.5999999999999</v>
      </c>
      <c r="D39" s="32">
        <v>207.33199999999999</v>
      </c>
      <c r="E39" s="28">
        <f t="shared" si="0"/>
        <v>17.531878910874347</v>
      </c>
    </row>
    <row r="40" spans="1:9" s="10" customFormat="1" ht="0.75" hidden="1" customHeight="1" x14ac:dyDescent="0.2">
      <c r="A40" s="9" t="s">
        <v>77</v>
      </c>
      <c r="B40" s="2" t="s">
        <v>82</v>
      </c>
      <c r="C40" s="18">
        <v>0</v>
      </c>
      <c r="D40" s="18">
        <v>0</v>
      </c>
      <c r="E40" s="26">
        <v>0</v>
      </c>
    </row>
    <row r="41" spans="1:9" s="11" customFormat="1" ht="47.25" hidden="1" x14ac:dyDescent="0.2">
      <c r="A41" s="16" t="s">
        <v>76</v>
      </c>
      <c r="B41" s="15" t="s">
        <v>81</v>
      </c>
      <c r="C41" s="32">
        <v>0</v>
      </c>
      <c r="D41" s="32">
        <v>0</v>
      </c>
      <c r="E41" s="26">
        <v>0</v>
      </c>
    </row>
    <row r="42" spans="1:9" s="10" customFormat="1" ht="47.25" x14ac:dyDescent="0.2">
      <c r="A42" s="9" t="s">
        <v>121</v>
      </c>
      <c r="B42" s="2" t="s">
        <v>49</v>
      </c>
      <c r="C42" s="18">
        <f>C43+C44+C45</f>
        <v>467.4</v>
      </c>
      <c r="D42" s="18">
        <f>D43+D44+D45</f>
        <v>893.23300000000006</v>
      </c>
      <c r="E42" s="26">
        <f t="shared" si="0"/>
        <v>191.10676080445018</v>
      </c>
    </row>
    <row r="43" spans="1:9" s="11" customFormat="1" ht="173.25" hidden="1" x14ac:dyDescent="0.2">
      <c r="A43" s="16" t="s">
        <v>84</v>
      </c>
      <c r="B43" s="15" t="s">
        <v>85</v>
      </c>
      <c r="C43" s="32">
        <v>0</v>
      </c>
      <c r="D43" s="32">
        <v>0</v>
      </c>
      <c r="E43" s="26">
        <v>0</v>
      </c>
    </row>
    <row r="44" spans="1:9" s="23" customFormat="1" ht="173.25" x14ac:dyDescent="0.2">
      <c r="A44" s="30" t="s">
        <v>126</v>
      </c>
      <c r="B44" s="31" t="s">
        <v>127</v>
      </c>
      <c r="C44" s="32">
        <v>223.8</v>
      </c>
      <c r="D44" s="32">
        <v>226.00899999999999</v>
      </c>
      <c r="E44" s="28">
        <f t="shared" ref="E44:E45" si="1">D44/C44*100</f>
        <v>100.9870420017873</v>
      </c>
      <c r="F44" s="19"/>
      <c r="G44" s="19"/>
      <c r="H44" s="19"/>
      <c r="I44" s="19"/>
    </row>
    <row r="45" spans="1:9" s="11" customFormat="1" ht="126" x14ac:dyDescent="0.2">
      <c r="A45" s="16" t="s">
        <v>134</v>
      </c>
      <c r="B45" s="15" t="s">
        <v>135</v>
      </c>
      <c r="C45" s="32">
        <v>243.6</v>
      </c>
      <c r="D45" s="32">
        <v>667.22400000000005</v>
      </c>
      <c r="E45" s="28">
        <f t="shared" si="1"/>
        <v>273.90147783251234</v>
      </c>
      <c r="F45" s="10"/>
      <c r="G45" s="10"/>
      <c r="H45" s="10"/>
      <c r="I45" s="10"/>
    </row>
    <row r="46" spans="1:9" s="11" customFormat="1" ht="78.75" x14ac:dyDescent="0.2">
      <c r="A46" s="16" t="s">
        <v>146</v>
      </c>
      <c r="B46" s="15" t="s">
        <v>147</v>
      </c>
      <c r="C46" s="32">
        <v>0</v>
      </c>
      <c r="D46" s="32">
        <v>0</v>
      </c>
      <c r="E46" s="28">
        <v>0</v>
      </c>
      <c r="F46" s="10"/>
      <c r="G46" s="10"/>
      <c r="H46" s="10"/>
      <c r="I46" s="10"/>
    </row>
    <row r="47" spans="1:9" s="10" customFormat="1" ht="31.5" x14ac:dyDescent="0.2">
      <c r="A47" s="9" t="s">
        <v>47</v>
      </c>
      <c r="B47" s="2" t="s">
        <v>48</v>
      </c>
      <c r="C47" s="18">
        <v>2582.9</v>
      </c>
      <c r="D47" s="18">
        <v>1003.615</v>
      </c>
      <c r="E47" s="26">
        <f t="shared" si="0"/>
        <v>38.856130705795813</v>
      </c>
    </row>
    <row r="48" spans="1:9" s="10" customFormat="1" ht="15.75" x14ac:dyDescent="0.2">
      <c r="A48" s="9" t="s">
        <v>102</v>
      </c>
      <c r="B48" s="9" t="s">
        <v>46</v>
      </c>
      <c r="C48" s="18">
        <f>C49+C50</f>
        <v>150</v>
      </c>
      <c r="D48" s="18">
        <f>D49+D50</f>
        <v>174.06399999999999</v>
      </c>
      <c r="E48" s="26">
        <f t="shared" si="0"/>
        <v>116.04266666666668</v>
      </c>
      <c r="F48" s="11"/>
      <c r="G48" s="11"/>
      <c r="H48" s="11"/>
      <c r="I48" s="11"/>
    </row>
    <row r="49" spans="1:9" s="11" customFormat="1" ht="15.75" x14ac:dyDescent="0.2">
      <c r="A49" s="8" t="s">
        <v>30</v>
      </c>
      <c r="B49" s="8" t="s">
        <v>78</v>
      </c>
      <c r="C49" s="32" t="s">
        <v>15</v>
      </c>
      <c r="D49" s="32">
        <v>-0.05</v>
      </c>
      <c r="E49" s="28">
        <v>0</v>
      </c>
      <c r="F49"/>
      <c r="G49"/>
      <c r="H49"/>
      <c r="I49"/>
    </row>
    <row r="50" spans="1:9" ht="15.75" x14ac:dyDescent="0.2">
      <c r="A50" s="16" t="s">
        <v>101</v>
      </c>
      <c r="B50" s="3" t="s">
        <v>46</v>
      </c>
      <c r="C50" s="32">
        <v>150</v>
      </c>
      <c r="D50" s="32">
        <v>174.114</v>
      </c>
      <c r="E50" s="28">
        <f t="shared" si="0"/>
        <v>116.07600000000001</v>
      </c>
      <c r="F50" s="10"/>
      <c r="G50" s="10"/>
      <c r="H50" s="10"/>
      <c r="I50" s="10"/>
    </row>
    <row r="51" spans="1:9" s="10" customFormat="1" ht="31.5" x14ac:dyDescent="0.2">
      <c r="A51" s="9" t="s">
        <v>104</v>
      </c>
      <c r="B51" s="2" t="s">
        <v>45</v>
      </c>
      <c r="C51" s="18">
        <f>C52+C57+C67+C73+C77+C82+C79</f>
        <v>397807.77899999998</v>
      </c>
      <c r="D51" s="18">
        <f>D52+D57+D67+D73+D77+D82+D79+D80</f>
        <v>247659.66700000002</v>
      </c>
      <c r="E51" s="26">
        <f t="shared" si="0"/>
        <v>62.256114654811725</v>
      </c>
    </row>
    <row r="52" spans="1:9" s="10" customFormat="1" ht="47.25" x14ac:dyDescent="0.2">
      <c r="A52" s="9" t="s">
        <v>105</v>
      </c>
      <c r="B52" s="13" t="s">
        <v>44</v>
      </c>
      <c r="C52" s="18">
        <f>C53+C55+C54</f>
        <v>130735.2</v>
      </c>
      <c r="D52" s="18">
        <f>D53+D55+D54</f>
        <v>63301.05</v>
      </c>
      <c r="E52" s="26">
        <f t="shared" si="0"/>
        <v>48.41928570117306</v>
      </c>
      <c r="F52" s="11"/>
      <c r="G52" s="11"/>
      <c r="H52" s="11"/>
      <c r="I52" s="11"/>
    </row>
    <row r="53" spans="1:9" s="11" customFormat="1" ht="46.5" customHeight="1" x14ac:dyDescent="0.2">
      <c r="A53" s="16" t="s">
        <v>103</v>
      </c>
      <c r="B53" s="15" t="s">
        <v>32</v>
      </c>
      <c r="C53" s="32">
        <v>110469</v>
      </c>
      <c r="D53" s="32">
        <v>55234.5</v>
      </c>
      <c r="E53" s="28">
        <f t="shared" ref="E53:E55" si="2">D53/C53*100</f>
        <v>50</v>
      </c>
    </row>
    <row r="54" spans="1:9" s="11" customFormat="1" ht="81" customHeight="1" x14ac:dyDescent="0.2">
      <c r="A54" s="16" t="s">
        <v>153</v>
      </c>
      <c r="B54" s="15" t="s">
        <v>152</v>
      </c>
      <c r="C54" s="32">
        <v>8266.2000000000007</v>
      </c>
      <c r="D54" s="32">
        <v>2066.5500000000002</v>
      </c>
      <c r="E54" s="28">
        <f t="shared" ref="E54" si="3">D54/C54*100</f>
        <v>25</v>
      </c>
    </row>
    <row r="55" spans="1:9" s="11" customFormat="1" ht="81" customHeight="1" x14ac:dyDescent="0.2">
      <c r="A55" s="16" t="s">
        <v>136</v>
      </c>
      <c r="B55" s="15" t="s">
        <v>137</v>
      </c>
      <c r="C55" s="32">
        <v>12000</v>
      </c>
      <c r="D55" s="32">
        <v>6000</v>
      </c>
      <c r="E55" s="28">
        <f t="shared" si="2"/>
        <v>50</v>
      </c>
    </row>
    <row r="56" spans="1:9" s="11" customFormat="1" ht="60.75" hidden="1" customHeight="1" x14ac:dyDescent="0.2">
      <c r="A56" s="16" t="s">
        <v>31</v>
      </c>
      <c r="B56" s="15" t="s">
        <v>83</v>
      </c>
      <c r="C56" s="32"/>
      <c r="D56" s="32">
        <v>0</v>
      </c>
      <c r="E56" s="28">
        <v>0</v>
      </c>
      <c r="F56" s="10"/>
      <c r="G56" s="10"/>
      <c r="H56" s="10"/>
      <c r="I56" s="10"/>
    </row>
    <row r="57" spans="1:9" s="10" customFormat="1" ht="47.25" x14ac:dyDescent="0.2">
      <c r="A57" s="9" t="s">
        <v>130</v>
      </c>
      <c r="B57" s="2" t="s">
        <v>86</v>
      </c>
      <c r="C57" s="18">
        <f>C58+C59+C60+C63+C64+C66+C65</f>
        <v>12438.749</v>
      </c>
      <c r="D57" s="18">
        <f>D58+D59+D60+D63+D64+D66+D65</f>
        <v>3365.0119999999997</v>
      </c>
      <c r="E57" s="26">
        <f t="shared" si="0"/>
        <v>27.052656179492001</v>
      </c>
      <c r="F57" s="11"/>
      <c r="G57" s="11"/>
      <c r="H57" s="11"/>
      <c r="I57" s="11"/>
    </row>
    <row r="58" spans="1:9" s="11" customFormat="1" ht="63" x14ac:dyDescent="0.2">
      <c r="A58" s="16" t="s">
        <v>106</v>
      </c>
      <c r="B58" s="15" t="s">
        <v>87</v>
      </c>
      <c r="C58" s="32">
        <v>0</v>
      </c>
      <c r="D58" s="32">
        <v>0</v>
      </c>
      <c r="E58" s="28">
        <v>0</v>
      </c>
    </row>
    <row r="59" spans="1:9" s="11" customFormat="1" ht="94.5" x14ac:dyDescent="0.2">
      <c r="A59" s="16" t="s">
        <v>107</v>
      </c>
      <c r="B59" s="15" t="s">
        <v>108</v>
      </c>
      <c r="C59" s="32">
        <v>111.111</v>
      </c>
      <c r="D59" s="32">
        <v>0</v>
      </c>
      <c r="E59" s="28">
        <v>0</v>
      </c>
    </row>
    <row r="60" spans="1:9" s="11" customFormat="1" ht="110.25" x14ac:dyDescent="0.2">
      <c r="A60" s="16" t="s">
        <v>109</v>
      </c>
      <c r="B60" s="15" t="s">
        <v>110</v>
      </c>
      <c r="C60" s="32">
        <v>1744.37</v>
      </c>
      <c r="D60" s="32">
        <v>0</v>
      </c>
      <c r="E60" s="28">
        <v>0</v>
      </c>
    </row>
    <row r="61" spans="1:9" s="11" customFormat="1" ht="17.25" hidden="1" customHeight="1" x14ac:dyDescent="0.2">
      <c r="A61" s="16" t="s">
        <v>88</v>
      </c>
      <c r="B61" s="15" t="s">
        <v>89</v>
      </c>
      <c r="C61" s="32">
        <v>0</v>
      </c>
      <c r="D61" s="32">
        <v>0</v>
      </c>
      <c r="E61" s="28">
        <v>0</v>
      </c>
    </row>
    <row r="62" spans="1:9" s="11" customFormat="1" ht="110.25" hidden="1" x14ac:dyDescent="0.2">
      <c r="A62" s="16" t="s">
        <v>90</v>
      </c>
      <c r="B62" s="15" t="s">
        <v>91</v>
      </c>
      <c r="C62" s="32">
        <v>0</v>
      </c>
      <c r="D62" s="32">
        <v>0</v>
      </c>
      <c r="E62" s="28">
        <v>0</v>
      </c>
    </row>
    <row r="63" spans="1:9" s="11" customFormat="1" ht="78.75" x14ac:dyDescent="0.2">
      <c r="A63" s="16" t="s">
        <v>138</v>
      </c>
      <c r="B63" s="15" t="s">
        <v>139</v>
      </c>
      <c r="C63" s="32">
        <v>2147.11</v>
      </c>
      <c r="D63" s="32">
        <v>1091.154</v>
      </c>
      <c r="E63" s="28">
        <f t="shared" ref="E63:E65" si="4">D63/C63*100</f>
        <v>50.819659914955452</v>
      </c>
    </row>
    <row r="64" spans="1:9" s="23" customFormat="1" ht="47.25" x14ac:dyDescent="0.2">
      <c r="A64" s="30" t="s">
        <v>128</v>
      </c>
      <c r="B64" s="31" t="s">
        <v>129</v>
      </c>
      <c r="C64" s="32">
        <v>171.66399999999999</v>
      </c>
      <c r="D64" s="32">
        <v>171.66399999999999</v>
      </c>
      <c r="E64" s="28">
        <f t="shared" si="4"/>
        <v>100</v>
      </c>
    </row>
    <row r="65" spans="1:9" s="23" customFormat="1" ht="78.75" x14ac:dyDescent="0.2">
      <c r="A65" s="30" t="s">
        <v>154</v>
      </c>
      <c r="B65" s="31" t="s">
        <v>155</v>
      </c>
      <c r="C65" s="32">
        <v>1570.6759999999999</v>
      </c>
      <c r="D65" s="32">
        <v>1570.6759999999999</v>
      </c>
      <c r="E65" s="28">
        <f t="shared" si="4"/>
        <v>100</v>
      </c>
    </row>
    <row r="66" spans="1:9" s="23" customFormat="1" ht="31.5" x14ac:dyDescent="0.2">
      <c r="A66" s="30" t="s">
        <v>111</v>
      </c>
      <c r="B66" s="31" t="s">
        <v>92</v>
      </c>
      <c r="C66" s="32">
        <v>6693.8180000000002</v>
      </c>
      <c r="D66" s="32">
        <v>531.51800000000003</v>
      </c>
      <c r="E66" s="28">
        <f t="shared" si="0"/>
        <v>7.9404310066392609</v>
      </c>
    </row>
    <row r="67" spans="1:9" s="10" customFormat="1" ht="47.25" x14ac:dyDescent="0.2">
      <c r="A67" s="9" t="s">
        <v>112</v>
      </c>
      <c r="B67" s="2" t="s">
        <v>43</v>
      </c>
      <c r="C67" s="18">
        <f>C68+C69+C71+C72+C70</f>
        <v>231823.3</v>
      </c>
      <c r="D67" s="18">
        <f>D68+D69+D71+D72+D70</f>
        <v>127347.552</v>
      </c>
      <c r="E67" s="26">
        <f t="shared" si="0"/>
        <v>54.933025282618274</v>
      </c>
      <c r="F67" s="11"/>
      <c r="G67" s="11"/>
      <c r="H67" s="11"/>
      <c r="I67" s="11"/>
    </row>
    <row r="68" spans="1:9" s="11" customFormat="1" ht="78.75" x14ac:dyDescent="0.2">
      <c r="A68" s="8" t="s">
        <v>113</v>
      </c>
      <c r="B68" s="7" t="s">
        <v>33</v>
      </c>
      <c r="C68" s="32">
        <v>650.79999999999995</v>
      </c>
      <c r="D68" s="32">
        <v>325.39999999999998</v>
      </c>
      <c r="E68" s="28">
        <f t="shared" si="0"/>
        <v>50</v>
      </c>
    </row>
    <row r="69" spans="1:9" s="11" customFormat="1" ht="78.75" x14ac:dyDescent="0.2">
      <c r="A69" s="8" t="s">
        <v>114</v>
      </c>
      <c r="B69" s="7" t="s">
        <v>34</v>
      </c>
      <c r="C69" s="32">
        <v>203134.7</v>
      </c>
      <c r="D69" s="32">
        <v>120528.84</v>
      </c>
      <c r="E69" s="28">
        <f t="shared" si="0"/>
        <v>59.334441629125891</v>
      </c>
    </row>
    <row r="70" spans="1:9" s="11" customFormat="1" ht="94.5" x14ac:dyDescent="0.2">
      <c r="A70" s="16" t="s">
        <v>116</v>
      </c>
      <c r="B70" s="15" t="s">
        <v>115</v>
      </c>
      <c r="C70" s="32">
        <v>13076.3</v>
      </c>
      <c r="D70" s="32">
        <v>6367.3990000000003</v>
      </c>
      <c r="E70" s="28">
        <f t="shared" si="0"/>
        <v>48.694194841048315</v>
      </c>
    </row>
    <row r="71" spans="1:9" s="11" customFormat="1" ht="126" customHeight="1" x14ac:dyDescent="0.2">
      <c r="A71" s="8" t="s">
        <v>117</v>
      </c>
      <c r="B71" s="7" t="s">
        <v>35</v>
      </c>
      <c r="C71" s="32">
        <v>473.6</v>
      </c>
      <c r="D71" s="32">
        <v>125.913</v>
      </c>
      <c r="E71" s="28">
        <f t="shared" si="0"/>
        <v>26.586359797297295</v>
      </c>
      <c r="F71" s="10"/>
      <c r="G71" s="10"/>
      <c r="H71" s="10"/>
      <c r="I71" s="10"/>
    </row>
    <row r="72" spans="1:9" s="11" customFormat="1" ht="141.75" x14ac:dyDescent="0.2">
      <c r="A72" s="16" t="s">
        <v>118</v>
      </c>
      <c r="B72" s="15" t="s">
        <v>35</v>
      </c>
      <c r="C72" s="32">
        <v>14487.9</v>
      </c>
      <c r="D72" s="32">
        <v>0</v>
      </c>
      <c r="E72" s="28">
        <f t="shared" si="0"/>
        <v>0</v>
      </c>
    </row>
    <row r="73" spans="1:9" s="10" customFormat="1" ht="31.5" x14ac:dyDescent="0.2">
      <c r="A73" s="9" t="s">
        <v>119</v>
      </c>
      <c r="B73" s="12" t="s">
        <v>42</v>
      </c>
      <c r="C73" s="18">
        <f>C74+C76</f>
        <v>19125.03</v>
      </c>
      <c r="D73" s="18">
        <f>D74+D76</f>
        <v>17732.98</v>
      </c>
      <c r="E73" s="26">
        <f t="shared" si="0"/>
        <v>92.721318607081926</v>
      </c>
      <c r="F73"/>
      <c r="G73"/>
      <c r="H73"/>
      <c r="I73"/>
    </row>
    <row r="74" spans="1:9" s="11" customFormat="1" ht="126" x14ac:dyDescent="0.2">
      <c r="A74" s="8" t="s">
        <v>120</v>
      </c>
      <c r="B74" s="7" t="s">
        <v>36</v>
      </c>
      <c r="C74" s="32">
        <v>1588.1</v>
      </c>
      <c r="D74" s="32">
        <v>196.05</v>
      </c>
      <c r="E74" s="28">
        <f t="shared" si="0"/>
        <v>12.344940494931052</v>
      </c>
      <c r="F74" s="10"/>
      <c r="G74" s="10"/>
      <c r="H74" s="10"/>
      <c r="I74" s="10"/>
    </row>
    <row r="75" spans="1:9" s="33" customFormat="1" ht="110.25" x14ac:dyDescent="0.2">
      <c r="A75" s="30" t="s">
        <v>148</v>
      </c>
      <c r="B75" s="31" t="s">
        <v>149</v>
      </c>
      <c r="C75" s="32">
        <v>0</v>
      </c>
      <c r="D75" s="32">
        <v>0</v>
      </c>
      <c r="E75" s="28">
        <v>0</v>
      </c>
      <c r="F75" s="23"/>
      <c r="G75" s="23"/>
      <c r="H75" s="23"/>
      <c r="I75" s="23"/>
    </row>
    <row r="76" spans="1:9" ht="15.75" x14ac:dyDescent="0.2">
      <c r="A76" s="3" t="s">
        <v>140</v>
      </c>
      <c r="B76" s="4" t="s">
        <v>141</v>
      </c>
      <c r="C76" s="32">
        <v>17536.93</v>
      </c>
      <c r="D76" s="32">
        <v>17536.93</v>
      </c>
      <c r="E76" s="28">
        <f t="shared" si="0"/>
        <v>100</v>
      </c>
      <c r="F76" s="11"/>
      <c r="G76" s="11"/>
      <c r="H76" s="11"/>
      <c r="I76" s="11"/>
    </row>
    <row r="77" spans="1:9" s="10" customFormat="1" ht="0.75" customHeight="1" x14ac:dyDescent="0.2">
      <c r="A77" s="9" t="s">
        <v>93</v>
      </c>
      <c r="B77" s="2" t="s">
        <v>94</v>
      </c>
      <c r="C77" s="18">
        <f>C78</f>
        <v>0</v>
      </c>
      <c r="D77" s="18">
        <v>0</v>
      </c>
      <c r="E77" s="26">
        <v>0</v>
      </c>
      <c r="F77" s="19"/>
      <c r="G77" s="19"/>
      <c r="H77" s="19"/>
      <c r="I77" s="19"/>
    </row>
    <row r="78" spans="1:9" s="11" customFormat="1" ht="113.25" hidden="1" customHeight="1" x14ac:dyDescent="0.2">
      <c r="A78" s="16" t="s">
        <v>95</v>
      </c>
      <c r="B78" s="15" t="s">
        <v>96</v>
      </c>
      <c r="C78" s="32">
        <v>0</v>
      </c>
      <c r="D78" s="32">
        <v>0</v>
      </c>
      <c r="E78" s="26">
        <v>0</v>
      </c>
      <c r="F78" s="23"/>
      <c r="G78" s="23"/>
      <c r="H78" s="23"/>
      <c r="I78" s="23"/>
    </row>
    <row r="79" spans="1:9" s="11" customFormat="1" ht="113.25" customHeight="1" x14ac:dyDescent="0.2">
      <c r="A79" s="9" t="s">
        <v>142</v>
      </c>
      <c r="B79" s="2" t="s">
        <v>143</v>
      </c>
      <c r="C79" s="18">
        <v>3685.5</v>
      </c>
      <c r="D79" s="18">
        <v>3685.5</v>
      </c>
      <c r="E79" s="26">
        <v>0</v>
      </c>
      <c r="F79" s="23"/>
      <c r="G79" s="23"/>
      <c r="H79" s="23"/>
      <c r="I79" s="23"/>
    </row>
    <row r="80" spans="1:9" s="10" customFormat="1" ht="113.25" customHeight="1" x14ac:dyDescent="0.2">
      <c r="A80" s="9" t="s">
        <v>93</v>
      </c>
      <c r="B80" s="2" t="s">
        <v>125</v>
      </c>
      <c r="C80" s="18">
        <v>0</v>
      </c>
      <c r="D80" s="18">
        <f>D81</f>
        <v>32234.6</v>
      </c>
      <c r="E80" s="26">
        <v>0</v>
      </c>
      <c r="F80" s="19"/>
      <c r="G80" s="19"/>
      <c r="H80" s="19"/>
      <c r="I80" s="19"/>
    </row>
    <row r="81" spans="1:9" s="11" customFormat="1" ht="113.25" customHeight="1" x14ac:dyDescent="0.2">
      <c r="A81" s="16" t="s">
        <v>123</v>
      </c>
      <c r="B81" s="15" t="s">
        <v>124</v>
      </c>
      <c r="C81" s="32">
        <v>0</v>
      </c>
      <c r="D81" s="32">
        <v>32234.6</v>
      </c>
      <c r="E81" s="28">
        <v>0</v>
      </c>
      <c r="F81" s="23"/>
      <c r="G81" s="23"/>
      <c r="H81" s="23"/>
      <c r="I81" s="23"/>
    </row>
    <row r="82" spans="1:9" s="10" customFormat="1" ht="78.75" x14ac:dyDescent="0.2">
      <c r="A82" s="9" t="s">
        <v>39</v>
      </c>
      <c r="B82" s="2" t="s">
        <v>40</v>
      </c>
      <c r="C82" s="18">
        <v>0</v>
      </c>
      <c r="D82" s="18">
        <f>D83</f>
        <v>-7.0270000000000001</v>
      </c>
      <c r="E82" s="26">
        <v>0</v>
      </c>
      <c r="F82" s="19"/>
      <c r="G82" s="19"/>
      <c r="H82" s="19"/>
      <c r="I82" s="19"/>
    </row>
    <row r="83" spans="1:9" s="11" customFormat="1" ht="78.75" x14ac:dyDescent="0.2">
      <c r="A83" s="8" t="s">
        <v>131</v>
      </c>
      <c r="B83" s="7" t="s">
        <v>37</v>
      </c>
      <c r="C83" s="32">
        <v>0</v>
      </c>
      <c r="D83" s="32">
        <v>-7.0270000000000001</v>
      </c>
      <c r="E83" s="28">
        <v>0</v>
      </c>
      <c r="F83"/>
      <c r="G83"/>
      <c r="H83"/>
      <c r="I83"/>
    </row>
    <row r="84" spans="1:9" s="19" customFormat="1" ht="15.75" x14ac:dyDescent="0.2">
      <c r="A84" s="17"/>
      <c r="B84" s="17" t="s">
        <v>41</v>
      </c>
      <c r="C84" s="18">
        <f>C6+C51</f>
        <v>544123.45399999991</v>
      </c>
      <c r="D84" s="18">
        <f>D6+D51</f>
        <v>322776.098</v>
      </c>
      <c r="E84" s="26">
        <f t="shared" si="0"/>
        <v>59.320379525489088</v>
      </c>
      <c r="F84"/>
      <c r="G84"/>
      <c r="H84"/>
      <c r="I84"/>
    </row>
    <row r="85" spans="1:9" x14ac:dyDescent="0.2">
      <c r="C85" s="23"/>
    </row>
    <row r="87" spans="1:9" x14ac:dyDescent="0.2">
      <c r="A87" s="22"/>
      <c r="E87" s="21"/>
    </row>
    <row r="88" spans="1:9" x14ac:dyDescent="0.2">
      <c r="A88" s="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</cp:lastModifiedBy>
  <cp:lastPrinted>2017-09-28T07:19:29Z</cp:lastPrinted>
  <dcterms:created xsi:type="dcterms:W3CDTF">2013-06-04T12:46:23Z</dcterms:created>
  <dcterms:modified xsi:type="dcterms:W3CDTF">2018-07-16T12:38:38Z</dcterms:modified>
</cp:coreProperties>
</file>