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25" windowWidth="20730" windowHeight="11445"/>
  </bookViews>
  <sheets>
    <sheet name="Sheet1" sheetId="1" r:id="rId1"/>
  </sheets>
  <definedNames>
    <definedName name="_xlnm.Print_Area" localSheetId="0">Sheet1!$A$1:$E$82</definedName>
  </definedNames>
  <calcPr calcId="145621"/>
</workbook>
</file>

<file path=xl/calcChain.xml><?xml version="1.0" encoding="utf-8"?>
<calcChain xmlns="http://schemas.openxmlformats.org/spreadsheetml/2006/main">
  <c r="C30" i="1" l="1"/>
  <c r="C41" i="1"/>
  <c r="D50" i="1"/>
  <c r="C50" i="1"/>
  <c r="E52" i="1"/>
  <c r="E51" i="1"/>
  <c r="D41" i="1"/>
  <c r="D30" i="1" l="1"/>
  <c r="D11" i="1"/>
  <c r="E28" i="1" l="1"/>
  <c r="E56" i="1"/>
  <c r="E72" i="1"/>
  <c r="E71" i="1"/>
  <c r="D69" i="1" l="1"/>
  <c r="C69" i="1"/>
  <c r="D55" i="1"/>
  <c r="C55" i="1"/>
  <c r="E61" i="1"/>
  <c r="E43" i="1"/>
  <c r="D77" i="1" l="1"/>
  <c r="C26" i="1"/>
  <c r="D8" i="1"/>
  <c r="C8" i="1"/>
  <c r="D63" i="1"/>
  <c r="C63" i="1"/>
  <c r="E66" i="1"/>
  <c r="C46" i="1"/>
  <c r="D46" i="1"/>
  <c r="E41" i="1"/>
  <c r="D37" i="1" l="1"/>
  <c r="C37" i="1"/>
  <c r="D26" i="1"/>
  <c r="D24" i="1"/>
  <c r="C24" i="1"/>
  <c r="D16" i="1"/>
  <c r="C16" i="1"/>
  <c r="C11" i="1"/>
  <c r="C10" i="1" s="1"/>
  <c r="D10" i="1" l="1"/>
  <c r="C7" i="1"/>
  <c r="E70" i="1"/>
  <c r="E68" i="1"/>
  <c r="E67" i="1"/>
  <c r="E65" i="1"/>
  <c r="E64" i="1"/>
  <c r="E62" i="1"/>
  <c r="E53" i="1"/>
  <c r="E48" i="1"/>
  <c r="E46" i="1"/>
  <c r="E45" i="1"/>
  <c r="E38" i="1"/>
  <c r="E37" i="1"/>
  <c r="E35" i="1"/>
  <c r="E34" i="1"/>
  <c r="E33" i="1"/>
  <c r="E31" i="1"/>
  <c r="E27" i="1"/>
  <c r="E26" i="1"/>
  <c r="E25" i="1"/>
  <c r="E24" i="1"/>
  <c r="E22" i="1"/>
  <c r="E21" i="1"/>
  <c r="E19" i="1"/>
  <c r="E18" i="1"/>
  <c r="E17" i="1"/>
  <c r="E16" i="1"/>
  <c r="E15" i="1"/>
  <c r="E14" i="1"/>
  <c r="E13" i="1"/>
  <c r="E12" i="1"/>
  <c r="E11" i="1"/>
  <c r="E9" i="1"/>
  <c r="E8" i="1"/>
  <c r="E10" i="1" l="1"/>
  <c r="C29" i="1"/>
  <c r="C6" i="1" s="1"/>
  <c r="D7" i="1"/>
  <c r="C73" i="1"/>
  <c r="E63" i="1"/>
  <c r="E69" i="1" l="1"/>
  <c r="D29" i="1"/>
  <c r="E55" i="1"/>
  <c r="E30" i="1"/>
  <c r="E7" i="1"/>
  <c r="C49" i="1"/>
  <c r="C79" i="1" s="1"/>
  <c r="E29" i="1" l="1"/>
  <c r="D49" i="1"/>
  <c r="E50" i="1" l="1"/>
  <c r="D6" i="1"/>
  <c r="E49" i="1" l="1"/>
  <c r="E6" i="1"/>
  <c r="D79" i="1"/>
  <c r="E79" i="1" l="1"/>
</calcChain>
</file>

<file path=xl/sharedStrings.xml><?xml version="1.0" encoding="utf-8"?>
<sst xmlns="http://schemas.openxmlformats.org/spreadsheetml/2006/main" count="153" uniqueCount="145">
  <si>
    <t>101 02000 01 0000 110</t>
  </si>
  <si>
    <t>Налог на доходы физических лиц</t>
  </si>
  <si>
    <t>105 01000 00 0000 110</t>
  </si>
  <si>
    <t>Налог, взимаемый в связи с применением упрощенной системы налогообложения</t>
  </si>
  <si>
    <t>105 01010 01 0000 110</t>
  </si>
  <si>
    <t>Налог, взимаемый с налогоплательщиков, выбравших в качестве объекта налогообложения доходы</t>
  </si>
  <si>
    <t>105 01020 01 0000 110</t>
  </si>
  <si>
    <t>Налог, взимаемый с налогоплательщиков, выбравших в качестве объекта налогообложенш доходы, уменьшенные на величину расходов</t>
  </si>
  <si>
    <t>105 01050 01 0000 110</t>
  </si>
  <si>
    <t>105 02000 02 0000 110</t>
  </si>
  <si>
    <t>Единый налог на вмененный доход для отдельных видов деятельности</t>
  </si>
  <si>
    <t>105 03000 01 0000 110</t>
  </si>
  <si>
    <t>Единый сельскохозяйственный налог</t>
  </si>
  <si>
    <t>105 04000 02 0000 110</t>
  </si>
  <si>
    <t>Налог взимаемый в связи с применением патентной системы налогообложения</t>
  </si>
  <si>
    <t>0,0</t>
  </si>
  <si>
    <t>106 02000 02 0000 110</t>
  </si>
  <si>
    <t>Налог на имущество организаций</t>
  </si>
  <si>
    <t>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</si>
  <si>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</si>
  <si>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</si>
  <si>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</si>
  <si>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</si>
  <si>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</si>
  <si>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1 11 05025 05 0000120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</si>
  <si>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</si>
  <si>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</si>
  <si>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</si>
  <si>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</si>
  <si>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</si>
  <si>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112 01000 01 0000 120</t>
  </si>
  <si>
    <t>Плата за негативное воздействие на окружающую среду</t>
  </si>
  <si>
    <t>1 17 01050 05 0000 180</t>
  </si>
  <si>
    <t>2 02 01001 05 0000 151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</si>
  <si>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</si>
  <si>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</si>
  <si>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</si>
  <si>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</si>
  <si>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</si>
  <si>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Возврат остатков субсидий и субвенций и иных межбюджетных трансфертов, имеющих целевое назначение , прошлых лет из бюджетов муниципальных районов</t>
  </si>
  <si>
    <t>Доходы от использования имущества, находящегося в государственной и муниципальной собственности</t>
  </si>
  <si>
    <t>219 00000 00 0000 000</t>
  </si>
  <si>
    <t>Возврат остатков субсидий и субвенций и иных межбюджетных трансфертов, имеющих целевое назначение, прошлых лет</t>
  </si>
  <si>
    <t>ВСЕГО ДОХОДОВ</t>
  </si>
  <si>
    <t>Иные межбюджетные трансферты</t>
  </si>
  <si>
    <t>Субвенции бюджетам субъектов Российской Федерации и муниципальных образований</t>
  </si>
  <si>
    <t>Дотации бюджетам субъектов Российской Федерации и муниципальных образований</t>
  </si>
  <si>
    <t>БЕЗВОЗМЕЗДНЫЕ ПОСТУПЛЕНИЯ</t>
  </si>
  <si>
    <t>Прочие неналоговые доходы</t>
  </si>
  <si>
    <t>1 16 00000 00 0000 140</t>
  </si>
  <si>
    <t>Штрафы, санкции, возмещение ущерба</t>
  </si>
  <si>
    <t>Доходы от продажи материальных и нематериальных активов</t>
  </si>
  <si>
    <t>112 00000 00 0000 120</t>
  </si>
  <si>
    <t>Платежи при пользовании природными ресурсами</t>
  </si>
  <si>
    <t>111 00000 00 0000 000</t>
  </si>
  <si>
    <t>НЕНАЛОГОВЫЕ ДОХОДЫ</t>
  </si>
  <si>
    <t>108 00000 00 0000 000</t>
  </si>
  <si>
    <t>Государственная пошлина</t>
  </si>
  <si>
    <t>106 00000 00 0000 000</t>
  </si>
  <si>
    <t>Налоги на имущество</t>
  </si>
  <si>
    <t>105 00000 00 0000 000</t>
  </si>
  <si>
    <t>Налог на совокупный доход</t>
  </si>
  <si>
    <t>101 00000 00 0000 000</t>
  </si>
  <si>
    <t>Налог на прибыль, Доходы</t>
  </si>
  <si>
    <t>НАЛОГОВЫЕ ДОХОДЫ</t>
  </si>
  <si>
    <t>103 00000 00 0000 000</t>
  </si>
  <si>
    <t xml:space="preserve"> НАЛОГИ НА ТОВАРЫ (РАБОТЫ, УСЛУГИ), РЕАЛИЗУЕМЫЕ НА ТЕРРИТОРИИ РОССИЙСКОЙ ФЕДЕРАЦИИ</t>
  </si>
  <si>
    <t xml:space="preserve"> Акцизы по подакцизным товарам (продукции), производимым на территории Российской Федерации</t>
  </si>
  <si>
    <t xml:space="preserve">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</si>
  <si>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</si>
  <si>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</si>
  <si>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</si>
  <si>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103 02250 01 0000 110</t>
  </si>
  <si>
    <t>103 02260 01 0000 110</t>
  </si>
  <si>
    <t>103 02240 01 0000 110</t>
  </si>
  <si>
    <t>103 02230 01 0000 110</t>
  </si>
  <si>
    <t>103 02000 01 0000 110</t>
  </si>
  <si>
    <t xml:space="preserve"> Минимальный налог, зачисляемый в бюджеты субъектов Российской Федерации</t>
  </si>
  <si>
    <t>113 01995 05 0000 130</t>
  </si>
  <si>
    <t>113 00000 00 0000 100</t>
  </si>
  <si>
    <t>Невыясненые поступления</t>
  </si>
  <si>
    <t>Код бюджетной классификации Российской Федерации</t>
  </si>
  <si>
    <t>Наименование доходов</t>
  </si>
  <si>
    <t xml:space="preserve">доходы от оказания платных услуг (работ) плучателями средств бюджетов муниципальных районов  </t>
  </si>
  <si>
    <t xml:space="preserve">Доходы от оказания платных услуг (работ) и компенсации затрат государства  </t>
  </si>
  <si>
    <t>Дотации бюджетам муниципальных районов на поддержку мер по обеспечению сбалансировасти бюджета</t>
  </si>
  <si>
    <t>114 02052 05 0000 430</t>
  </si>
  <si>
    <t xml:space="preserve">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</si>
  <si>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Субсидии бюбжетам бюджетной системы Российской Федерации (межбюджетные субсидии)</t>
  </si>
  <si>
    <t xml:space="preserve">  Субсидии бюджетам муниципальных районов на реализацию федеральных целевых программ</t>
  </si>
  <si>
    <t>2 02 02089 05 0000 151</t>
  </si>
  <si>
    <t xml:space="preserve">  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</si>
  <si>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2 02 02215 05 0000 151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</si>
  <si>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</si>
  <si>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Прочие субсидии бюджетам муниципальных районов</t>
  </si>
  <si>
    <t>218 00000 00 0000 000</t>
  </si>
  <si>
    <t xml:space="preserve">  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</si>
  <si>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218 0501 05 0000 000</t>
  </si>
  <si>
    <t xml:space="preserve">  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</si>
  <si>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r>
      <rPr>
        <b/>
        <sz val="12"/>
        <color theme="1"/>
        <rFont val="Times New Roman"/>
        <family val="1"/>
        <charset val="204"/>
      </rPr>
      <t>100 00000 00 000 000</t>
    </r>
  </si>
  <si>
    <r>
      <rPr>
        <b/>
        <sz val="12"/>
        <color theme="1"/>
        <rFont val="Times New Roman"/>
        <family val="1"/>
        <charset val="204"/>
      </rPr>
      <t>НАЛОГОВЫЕ И НЕНАЛОГОВЫЕ ДОХОДЫ</t>
    </r>
  </si>
  <si>
    <t>108 07150 01 0000 110</t>
  </si>
  <si>
    <t>Государственная пошлина за выдачу разрешения на установку рекламной конструкции</t>
  </si>
  <si>
    <t>1 17 05050 05 0000 180</t>
  </si>
  <si>
    <t>1 17 00000 00 0000 000</t>
  </si>
  <si>
    <t>2 02 15001 05 0000 151</t>
  </si>
  <si>
    <t>2 00 00000 00 0000 000</t>
  </si>
  <si>
    <t>2 02 10000 00 0000 151</t>
  </si>
  <si>
    <t>2 02 20051 05 0000 151</t>
  </si>
  <si>
    <t>2 02 25027 05 0000 151</t>
  </si>
  <si>
    <t xml:space="preserve">  Субсидии бюджетам муниципальных районов на  реализацию мероприятий государственной программы Российской Федерации "Доступная среда" на 2011-2020 годы</t>
  </si>
  <si>
    <t>2 02 25097 05 0000 151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</si>
  <si>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</si>
  <si>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2 02 29999 05 0000 151</t>
  </si>
  <si>
    <t>2 02 30000 00 0000 151</t>
  </si>
  <si>
    <t>2 02 35118 05 0000 151</t>
  </si>
  <si>
    <t>2 02 30024 05 0000 151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</si>
  <si>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</si>
  <si>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2 02 30027 05 0000 151</t>
  </si>
  <si>
    <t>2 02 30029 05 0000 151</t>
  </si>
  <si>
    <t>2 02 35082 05 0000 151</t>
  </si>
  <si>
    <t>2 02 40000 00 0000 151</t>
  </si>
  <si>
    <t>2 02 40014 05 0000 151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</si>
  <si>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</si>
  <si>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114 00000 00 0000 000</t>
  </si>
  <si>
    <t>тысяч рублей</t>
  </si>
  <si>
    <t>218 05010 05 0000 151</t>
  </si>
  <si>
    <t>Доходы бюджетов муниципальных районов от возврата остатков субсидий и субвенций и иных межбюджетных трансфертов, имеющих целевое назначение , прошлых лет из бюджетов поселений</t>
  </si>
  <si>
    <t xml:space="preserve">Доходы бюджетов муниципальных районов от возврата остатков субсидий и субвенций и иных межбюджетных трансфертов, имеющих целевое назначение , прошлых лет </t>
  </si>
  <si>
    <t>114 02052 05 0000 410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</si>
  <si>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</si>
  <si>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2 02 25519 05 0000 151</t>
  </si>
  <si>
    <t>Субсидия бюджетам муниципальных районов на поддержку отрасли культуры</t>
  </si>
  <si>
    <t>2 02 4516005 0000 151</t>
  </si>
  <si>
    <t>2 02 20000 00 0000 151</t>
  </si>
  <si>
    <t>219 50000 05 0000 151</t>
  </si>
  <si>
    <t>2 02 4999900 0000 151</t>
  </si>
  <si>
    <t>Процент исполнения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</si>
  <si>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</si>
  <si>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</si>
  <si>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</si>
  <si>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поселенийи межселенных территорий муниципальных районов</t>
  </si>
  <si>
    <t>Сведения об исполнении доходов бюджета муниципального образования "Гиагинский район" за 2017 год</t>
  </si>
  <si>
    <t>Уточненный бюджет на 01.01.2018 года</t>
  </si>
  <si>
    <t>Фактическое исполнение на 1 января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</si>
</sst>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3">
      <alignment horizontal="left" wrapText="1" indent="1"/>
    </xf>
  </cellStyleXfs>
  <cellXfs count="42">
    <xf numFmtId="0" fontId="0" fillId="0" borderId="0" xfId="0"/>
    <xf numFmtId="0" fontId="1" fillId="0" borderId="1" xfId="0" applyFont="1" applyBorder="1" applyAlignment="1">
      <alignment vertical="top"/>
    </xf>
    <xf numFmtId="0" fontId="3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164" fontId="2" fillId="0" borderId="2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5" fillId="0" borderId="0" xfId="0" applyFont="1"/>
    <xf numFmtId="0" fontId="6" fillId="0" borderId="0" xfId="0" applyFont="1"/>
    <xf numFmtId="0" fontId="3" fillId="0" borderId="2" xfId="0" applyFont="1" applyBorder="1" applyAlignment="1">
      <alignment horizontal="justify" vertical="top"/>
    </xf>
    <xf numFmtId="0" fontId="3" fillId="0" borderId="2" xfId="0" applyFont="1" applyBorder="1" applyAlignment="1">
      <alignment horizontal="justify" vertical="top" wrapText="1"/>
    </xf>
    <xf numFmtId="164" fontId="3" fillId="0" borderId="2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164" fontId="3" fillId="2" borderId="2" xfId="0" applyNumberFormat="1" applyFont="1" applyFill="1" applyBorder="1" applyAlignment="1">
      <alignment horizontal="right" vertical="top"/>
    </xf>
    <xf numFmtId="0" fontId="5" fillId="2" borderId="0" xfId="0" applyFont="1" applyFill="1"/>
    <xf numFmtId="0" fontId="0" fillId="0" borderId="1" xfId="0" applyBorder="1"/>
    <xf numFmtId="0" fontId="10" fillId="0" borderId="0" xfId="0" applyFont="1"/>
    <xf numFmtId="0" fontId="10" fillId="0" borderId="1" xfId="0" applyFont="1" applyBorder="1" applyAlignment="1">
      <alignment vertical="top"/>
    </xf>
    <xf numFmtId="164" fontId="2" fillId="0" borderId="2" xfId="0" applyNumberFormat="1" applyFont="1" applyFill="1" applyBorder="1" applyAlignment="1">
      <alignment horizontal="right" vertical="top"/>
    </xf>
    <xf numFmtId="0" fontId="6" fillId="2" borderId="0" xfId="0" applyFont="1" applyFill="1"/>
    <xf numFmtId="0" fontId="8" fillId="2" borderId="2" xfId="0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left" vertical="top" wrapText="1"/>
    </xf>
    <xf numFmtId="164" fontId="11" fillId="2" borderId="2" xfId="0" applyNumberFormat="1" applyFont="1" applyFill="1" applyBorder="1" applyAlignment="1">
      <alignment horizontal="right" vertical="top"/>
    </xf>
    <xf numFmtId="0" fontId="11" fillId="2" borderId="2" xfId="0" applyFont="1" applyFill="1" applyBorder="1" applyAlignment="1">
      <alignment horizontal="left" vertical="top"/>
    </xf>
    <xf numFmtId="164" fontId="8" fillId="2" borderId="2" xfId="0" applyNumberFormat="1" applyFont="1" applyFill="1" applyBorder="1" applyAlignment="1">
      <alignment horizontal="right" vertical="top"/>
    </xf>
    <xf numFmtId="0" fontId="11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164" fontId="2" fillId="2" borderId="2" xfId="0" applyNumberFormat="1" applyFont="1" applyFill="1" applyBorder="1" applyAlignment="1">
      <alignment horizontal="right" vertical="top"/>
    </xf>
    <xf numFmtId="0" fontId="0" fillId="2" borderId="0" xfId="0" applyFill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textRotation="90" wrapText="1"/>
    </xf>
    <xf numFmtId="0" fontId="9" fillId="2" borderId="5" xfId="0" applyFont="1" applyFill="1" applyBorder="1" applyAlignment="1">
      <alignment horizontal="center" vertical="center" textRotation="90" wrapText="1"/>
    </xf>
  </cellXfs>
  <cellStyles count="2">
    <cellStyle name="xl3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3"/>
  <sheetViews>
    <sheetView tabSelected="1" zoomScaleNormal="100" zoomScaleSheetLayoutView="100" workbookViewId="0">
      <selection activeCell="E82" sqref="E82"/>
    </sheetView>
  </sheetViews>
  <sheetFormatPr defaultRowHeight="12.75" x14ac:dyDescent="0.2"/>
  <cols>
    <col min="1" max="1" width="27.7109375" customWidth="1"/>
    <col min="2" max="2" width="38" customWidth="1"/>
    <col min="3" max="3" width="17.42578125" customWidth="1"/>
    <col min="4" max="4" width="15.85546875" customWidth="1"/>
    <col min="5" max="5" width="15" customWidth="1"/>
  </cols>
  <sheetData>
    <row r="1" spans="1:5" s="22" customFormat="1" ht="15.75" x14ac:dyDescent="0.25">
      <c r="D1" s="37"/>
      <c r="E1" s="37"/>
    </row>
    <row r="2" spans="1:5" s="22" customFormat="1" ht="29.25" customHeight="1" x14ac:dyDescent="0.2">
      <c r="A2" s="38" t="s">
        <v>142</v>
      </c>
      <c r="B2" s="38"/>
      <c r="C2" s="38"/>
      <c r="D2" s="38"/>
      <c r="E2" s="38"/>
    </row>
    <row r="3" spans="1:5" s="22" customFormat="1" x14ac:dyDescent="0.2">
      <c r="D3" s="22" t="s">
        <v>125</v>
      </c>
    </row>
    <row r="4" spans="1:5" s="22" customFormat="1" ht="99" customHeight="1" x14ac:dyDescent="0.2">
      <c r="A4" s="39" t="s">
        <v>81</v>
      </c>
      <c r="B4" s="39" t="s">
        <v>82</v>
      </c>
      <c r="C4" s="40" t="s">
        <v>143</v>
      </c>
      <c r="D4" s="40" t="s">
        <v>144</v>
      </c>
      <c r="E4" s="40" t="s">
        <v>137</v>
      </c>
    </row>
    <row r="5" spans="1:5" s="22" customFormat="1" ht="28.5" customHeight="1" x14ac:dyDescent="0.2">
      <c r="A5" s="39"/>
      <c r="B5" s="39"/>
      <c r="C5" s="41"/>
      <c r="D5" s="41"/>
      <c r="E5" s="41"/>
    </row>
    <row r="6" spans="1:5" ht="31.5" x14ac:dyDescent="0.2">
      <c r="A6" s="27" t="s">
        <v>99</v>
      </c>
      <c r="B6" s="28" t="s">
        <v>100</v>
      </c>
      <c r="C6" s="29">
        <f>C7+C29</f>
        <v>139697.35200000001</v>
      </c>
      <c r="D6" s="29">
        <f>D7+D29</f>
        <v>140521.97600000002</v>
      </c>
      <c r="E6" s="29">
        <f>D6/C6*100</f>
        <v>100.5902932218787</v>
      </c>
    </row>
    <row r="7" spans="1:5" s="11" customFormat="1" ht="15.75" x14ac:dyDescent="0.2">
      <c r="A7" s="30"/>
      <c r="B7" s="30" t="s">
        <v>64</v>
      </c>
      <c r="C7" s="29">
        <f>C8+C10+C16+C24+C26</f>
        <v>91311.752000000008</v>
      </c>
      <c r="D7" s="29">
        <f>D8+D10+D16+D24+D26</f>
        <v>91797.84600000002</v>
      </c>
      <c r="E7" s="29">
        <f t="shared" ref="E7:E79" si="0">D7/C7*100</f>
        <v>100.53234549699583</v>
      </c>
    </row>
    <row r="8" spans="1:5" s="11" customFormat="1" ht="15.75" x14ac:dyDescent="0.2">
      <c r="A8" s="30" t="s">
        <v>62</v>
      </c>
      <c r="B8" s="30" t="s">
        <v>63</v>
      </c>
      <c r="C8" s="29">
        <f>C9</f>
        <v>40600</v>
      </c>
      <c r="D8" s="29">
        <f>D9</f>
        <v>41096.222000000002</v>
      </c>
      <c r="E8" s="29">
        <f t="shared" si="0"/>
        <v>101.22222167487685</v>
      </c>
    </row>
    <row r="9" spans="1:5" s="12" customFormat="1" ht="15.75" x14ac:dyDescent="0.2">
      <c r="A9" s="27" t="s">
        <v>0</v>
      </c>
      <c r="B9" s="27" t="s">
        <v>1</v>
      </c>
      <c r="C9" s="31">
        <v>40600</v>
      </c>
      <c r="D9" s="31">
        <v>41096.222000000002</v>
      </c>
      <c r="E9" s="31">
        <f t="shared" si="0"/>
        <v>101.22222167487685</v>
      </c>
    </row>
    <row r="10" spans="1:5" s="11" customFormat="1" ht="78.75" x14ac:dyDescent="0.2">
      <c r="A10" s="30" t="s">
        <v>65</v>
      </c>
      <c r="B10" s="32" t="s">
        <v>66</v>
      </c>
      <c r="C10" s="29">
        <f>C11</f>
        <v>113.15200000000002</v>
      </c>
      <c r="D10" s="29">
        <f>D11</f>
        <v>112.247</v>
      </c>
      <c r="E10" s="29">
        <f t="shared" si="0"/>
        <v>99.200190893665138</v>
      </c>
    </row>
    <row r="11" spans="1:5" s="12" customFormat="1" ht="47.25" x14ac:dyDescent="0.2">
      <c r="A11" s="27" t="s">
        <v>76</v>
      </c>
      <c r="B11" s="28" t="s">
        <v>67</v>
      </c>
      <c r="C11" s="31">
        <f>C12+C13+C14+C15</f>
        <v>113.15200000000002</v>
      </c>
      <c r="D11" s="31">
        <f>D12+D13+D14+D15</f>
        <v>112.247</v>
      </c>
      <c r="E11" s="31">
        <f t="shared" si="0"/>
        <v>99.200190893665138</v>
      </c>
    </row>
    <row r="12" spans="1:5" s="12" customFormat="1" ht="129.75" customHeight="1" x14ac:dyDescent="0.2">
      <c r="A12" s="27" t="s">
        <v>75</v>
      </c>
      <c r="B12" s="28" t="s">
        <v>68</v>
      </c>
      <c r="C12" s="31">
        <v>40.152000000000001</v>
      </c>
      <c r="D12" s="31">
        <v>46.122</v>
      </c>
      <c r="E12" s="31">
        <f t="shared" si="0"/>
        <v>114.86849970113569</v>
      </c>
    </row>
    <row r="13" spans="1:5" s="12" customFormat="1" ht="157.5" x14ac:dyDescent="0.2">
      <c r="A13" s="18" t="s">
        <v>74</v>
      </c>
      <c r="B13" s="17" t="s">
        <v>69</v>
      </c>
      <c r="C13" s="6">
        <v>0.6</v>
      </c>
      <c r="D13" s="6">
        <v>0.46800000000000003</v>
      </c>
      <c r="E13" s="31">
        <f t="shared" si="0"/>
        <v>78</v>
      </c>
    </row>
    <row r="14" spans="1:5" s="12" customFormat="1" ht="126" x14ac:dyDescent="0.2">
      <c r="A14" s="18" t="s">
        <v>72</v>
      </c>
      <c r="B14" s="16" t="s">
        <v>70</v>
      </c>
      <c r="C14" s="6">
        <v>87.638000000000005</v>
      </c>
      <c r="D14" s="6">
        <v>74.588999999999999</v>
      </c>
      <c r="E14" s="31">
        <f t="shared" si="0"/>
        <v>85.110340263356079</v>
      </c>
    </row>
    <row r="15" spans="1:5" s="12" customFormat="1" ht="125.25" customHeight="1" x14ac:dyDescent="0.2">
      <c r="A15" s="18" t="s">
        <v>73</v>
      </c>
      <c r="B15" s="16" t="s">
        <v>71</v>
      </c>
      <c r="C15" s="6">
        <v>-15.238</v>
      </c>
      <c r="D15" s="6">
        <v>-8.9320000000000004</v>
      </c>
      <c r="E15" s="31">
        <f t="shared" si="0"/>
        <v>58.616616353852216</v>
      </c>
    </row>
    <row r="16" spans="1:5" s="11" customFormat="1" ht="15.75" x14ac:dyDescent="0.2">
      <c r="A16" s="10" t="s">
        <v>60</v>
      </c>
      <c r="B16" s="10" t="s">
        <v>61</v>
      </c>
      <c r="C16" s="15">
        <f>C17+C21+C23+C22</f>
        <v>34288.5</v>
      </c>
      <c r="D16" s="15">
        <f>D17+D21+D23+D22</f>
        <v>34872.038</v>
      </c>
      <c r="E16" s="29">
        <f t="shared" si="0"/>
        <v>101.70184755821923</v>
      </c>
    </row>
    <row r="17" spans="1:5" s="12" customFormat="1" ht="47.25" x14ac:dyDescent="0.2">
      <c r="A17" s="9" t="s">
        <v>2</v>
      </c>
      <c r="B17" s="8" t="s">
        <v>3</v>
      </c>
      <c r="C17" s="6">
        <v>10349</v>
      </c>
      <c r="D17" s="6">
        <v>10698.165999999999</v>
      </c>
      <c r="E17" s="31">
        <f t="shared" si="0"/>
        <v>103.37391052275582</v>
      </c>
    </row>
    <row r="18" spans="1:5" s="12" customFormat="1" ht="63" x14ac:dyDescent="0.2">
      <c r="A18" s="9" t="s">
        <v>4</v>
      </c>
      <c r="B18" s="8" t="s">
        <v>5</v>
      </c>
      <c r="C18" s="6">
        <v>4227.3</v>
      </c>
      <c r="D18" s="6">
        <v>4670.9629999999997</v>
      </c>
      <c r="E18" s="31">
        <f t="shared" si="0"/>
        <v>110.4951860525631</v>
      </c>
    </row>
    <row r="19" spans="1:5" s="12" customFormat="1" ht="78.75" x14ac:dyDescent="0.2">
      <c r="A19" s="9" t="s">
        <v>6</v>
      </c>
      <c r="B19" s="7" t="s">
        <v>7</v>
      </c>
      <c r="C19" s="6">
        <v>6121.7</v>
      </c>
      <c r="D19" s="6">
        <v>5982.7839999999997</v>
      </c>
      <c r="E19" s="31">
        <f t="shared" si="0"/>
        <v>97.730761063103387</v>
      </c>
    </row>
    <row r="20" spans="1:5" s="12" customFormat="1" ht="47.25" x14ac:dyDescent="0.2">
      <c r="A20" s="9" t="s">
        <v>8</v>
      </c>
      <c r="B20" s="7" t="s">
        <v>77</v>
      </c>
      <c r="C20" s="6">
        <v>0</v>
      </c>
      <c r="D20" s="6">
        <v>44.454000000000001</v>
      </c>
      <c r="E20" s="31">
        <v>0</v>
      </c>
    </row>
    <row r="21" spans="1:5" s="12" customFormat="1" ht="31.5" x14ac:dyDescent="0.2">
      <c r="A21" s="9" t="s">
        <v>9</v>
      </c>
      <c r="B21" s="8" t="s">
        <v>10</v>
      </c>
      <c r="C21" s="6">
        <v>8971</v>
      </c>
      <c r="D21" s="6">
        <v>7590.1530000000002</v>
      </c>
      <c r="E21" s="31">
        <f t="shared" si="0"/>
        <v>84.607658009140565</v>
      </c>
    </row>
    <row r="22" spans="1:5" s="12" customFormat="1" ht="31.5" x14ac:dyDescent="0.2">
      <c r="A22" s="9" t="s">
        <v>11</v>
      </c>
      <c r="B22" s="8" t="s">
        <v>12</v>
      </c>
      <c r="C22" s="6">
        <v>14968.5</v>
      </c>
      <c r="D22" s="6">
        <v>16535.830999999998</v>
      </c>
      <c r="E22" s="31">
        <f t="shared" si="0"/>
        <v>110.47086214383538</v>
      </c>
    </row>
    <row r="23" spans="1:5" s="12" customFormat="1" ht="47.25" x14ac:dyDescent="0.2">
      <c r="A23" s="9" t="s">
        <v>13</v>
      </c>
      <c r="B23" s="8" t="s">
        <v>14</v>
      </c>
      <c r="C23" s="6">
        <v>0</v>
      </c>
      <c r="D23" s="6">
        <v>47.887999999999998</v>
      </c>
      <c r="E23" s="31">
        <v>0</v>
      </c>
    </row>
    <row r="24" spans="1:5" s="11" customFormat="1" ht="15.75" x14ac:dyDescent="0.2">
      <c r="A24" s="10" t="s">
        <v>58</v>
      </c>
      <c r="B24" s="10" t="s">
        <v>59</v>
      </c>
      <c r="C24" s="15">
        <f>C25</f>
        <v>13464</v>
      </c>
      <c r="D24" s="15">
        <f>D25</f>
        <v>13096.85</v>
      </c>
      <c r="E24" s="29">
        <f t="shared" si="0"/>
        <v>97.273098633392749</v>
      </c>
    </row>
    <row r="25" spans="1:5" s="12" customFormat="1" ht="15.75" x14ac:dyDescent="0.2">
      <c r="A25" s="9" t="s">
        <v>16</v>
      </c>
      <c r="B25" s="9" t="s">
        <v>17</v>
      </c>
      <c r="C25" s="6">
        <v>13464</v>
      </c>
      <c r="D25" s="6">
        <v>13096.85</v>
      </c>
      <c r="E25" s="31">
        <f t="shared" si="0"/>
        <v>97.273098633392749</v>
      </c>
    </row>
    <row r="26" spans="1:5" s="11" customFormat="1" ht="15.75" x14ac:dyDescent="0.2">
      <c r="A26" s="10" t="s">
        <v>56</v>
      </c>
      <c r="B26" s="10" t="s">
        <v>57</v>
      </c>
      <c r="C26" s="15">
        <f>C27+C28</f>
        <v>2846.1</v>
      </c>
      <c r="D26" s="15">
        <f>D27+D28</f>
        <v>2620.489</v>
      </c>
      <c r="E26" s="29">
        <f t="shared" si="0"/>
        <v>92.072977056322685</v>
      </c>
    </row>
    <row r="27" spans="1:5" s="12" customFormat="1" ht="78.75" x14ac:dyDescent="0.2">
      <c r="A27" s="9" t="s">
        <v>18</v>
      </c>
      <c r="B27" s="8" t="s">
        <v>19</v>
      </c>
      <c r="C27" s="6">
        <v>2841.1</v>
      </c>
      <c r="D27" s="6">
        <v>2610.489</v>
      </c>
      <c r="E27" s="31">
        <f t="shared" si="0"/>
        <v>91.883038259828936</v>
      </c>
    </row>
    <row r="28" spans="1:5" s="12" customFormat="1" ht="47.25" x14ac:dyDescent="0.2">
      <c r="A28" s="18" t="s">
        <v>101</v>
      </c>
      <c r="B28" s="17" t="s">
        <v>102</v>
      </c>
      <c r="C28" s="6">
        <v>5</v>
      </c>
      <c r="D28" s="6">
        <v>10</v>
      </c>
      <c r="E28" s="31">
        <f t="shared" si="0"/>
        <v>200</v>
      </c>
    </row>
    <row r="29" spans="1:5" s="11" customFormat="1" ht="15.75" x14ac:dyDescent="0.2">
      <c r="A29" s="10"/>
      <c r="B29" s="10" t="s">
        <v>55</v>
      </c>
      <c r="C29" s="15">
        <f>C30+C37+C39+C45+C46+C41</f>
        <v>48385.599999999999</v>
      </c>
      <c r="D29" s="15">
        <f>D30+D37+D39+D41+D45+D46</f>
        <v>48724.13</v>
      </c>
      <c r="E29" s="29">
        <f t="shared" si="0"/>
        <v>100.69965030918289</v>
      </c>
    </row>
    <row r="30" spans="1:5" s="11" customFormat="1" ht="91.5" customHeight="1" x14ac:dyDescent="0.2">
      <c r="A30" s="10" t="s">
        <v>54</v>
      </c>
      <c r="B30" s="5" t="s">
        <v>40</v>
      </c>
      <c r="C30" s="15">
        <f>C31+C33+C34+C35+C36+C32</f>
        <v>43750.200000000004</v>
      </c>
      <c r="D30" s="15">
        <f>D31+D33+D34+D35+D36+D32</f>
        <v>44178.896000000001</v>
      </c>
      <c r="E30" s="29">
        <f t="shared" si="0"/>
        <v>100.9798720920133</v>
      </c>
    </row>
    <row r="31" spans="1:5" s="12" customFormat="1" ht="87.75" customHeight="1" x14ac:dyDescent="0.2">
      <c r="A31" s="9" t="s">
        <v>20</v>
      </c>
      <c r="B31" s="8" t="s">
        <v>21</v>
      </c>
      <c r="C31" s="6">
        <v>151.5</v>
      </c>
      <c r="D31" s="6">
        <v>151.40199999999999</v>
      </c>
      <c r="E31" s="31">
        <f t="shared" si="0"/>
        <v>99.935313531353131</v>
      </c>
    </row>
    <row r="32" spans="1:5" s="12" customFormat="1" ht="168.75" customHeight="1" x14ac:dyDescent="0.2">
      <c r="A32" s="18" t="s">
        <v>138</v>
      </c>
      <c r="B32" s="17" t="s">
        <v>139</v>
      </c>
      <c r="C32" s="6">
        <v>40960.400000000001</v>
      </c>
      <c r="D32" s="6">
        <v>41673.974000000002</v>
      </c>
      <c r="E32" s="31">
        <v>0</v>
      </c>
    </row>
    <row r="33" spans="1:9" s="12" customFormat="1" ht="168.75" customHeight="1" x14ac:dyDescent="0.2">
      <c r="A33" s="9" t="s">
        <v>22</v>
      </c>
      <c r="B33" s="8" t="s">
        <v>23</v>
      </c>
      <c r="C33" s="6">
        <v>0</v>
      </c>
      <c r="D33" s="6">
        <v>391.66199999999998</v>
      </c>
      <c r="E33" s="31" t="e">
        <f t="shared" si="0"/>
        <v>#DIV/0!</v>
      </c>
    </row>
    <row r="34" spans="1:9" s="12" customFormat="1" ht="165" customHeight="1" x14ac:dyDescent="0.2">
      <c r="A34" s="9" t="s">
        <v>24</v>
      </c>
      <c r="B34" s="8" t="s">
        <v>25</v>
      </c>
      <c r="C34" s="6">
        <v>2618.6999999999998</v>
      </c>
      <c r="D34" s="6">
        <v>1911.915</v>
      </c>
      <c r="E34" s="31">
        <f t="shared" si="0"/>
        <v>73.010081338068517</v>
      </c>
    </row>
    <row r="35" spans="1:9" s="12" customFormat="1" ht="141.75" x14ac:dyDescent="0.2">
      <c r="A35" s="9" t="s">
        <v>26</v>
      </c>
      <c r="B35" s="8" t="s">
        <v>27</v>
      </c>
      <c r="C35" s="6">
        <v>19.600000000000001</v>
      </c>
      <c r="D35" s="6">
        <v>49.942999999999998</v>
      </c>
      <c r="E35" s="31">
        <f t="shared" si="0"/>
        <v>254.8112244897959</v>
      </c>
    </row>
    <row r="36" spans="1:9" s="12" customFormat="1" ht="94.5" hidden="1" x14ac:dyDescent="0.2">
      <c r="A36" s="9" t="s">
        <v>28</v>
      </c>
      <c r="B36" s="7" t="s">
        <v>29</v>
      </c>
      <c r="C36" s="6">
        <v>0</v>
      </c>
      <c r="D36" s="6">
        <v>0</v>
      </c>
      <c r="E36" s="29">
        <v>0</v>
      </c>
    </row>
    <row r="37" spans="1:9" s="11" customFormat="1" ht="31.5" x14ac:dyDescent="0.2">
      <c r="A37" s="10" t="s">
        <v>52</v>
      </c>
      <c r="B37" s="2" t="s">
        <v>53</v>
      </c>
      <c r="C37" s="15">
        <f>C38</f>
        <v>1100</v>
      </c>
      <c r="D37" s="15">
        <f>D38</f>
        <v>995.69899999999996</v>
      </c>
      <c r="E37" s="29">
        <f t="shared" si="0"/>
        <v>90.518090909090915</v>
      </c>
    </row>
    <row r="38" spans="1:9" s="12" customFormat="1" ht="31.5" x14ac:dyDescent="0.2">
      <c r="A38" s="9" t="s">
        <v>30</v>
      </c>
      <c r="B38" s="8" t="s">
        <v>31</v>
      </c>
      <c r="C38" s="6">
        <v>1100</v>
      </c>
      <c r="D38" s="6">
        <v>995.69899999999996</v>
      </c>
      <c r="E38" s="31">
        <f t="shared" si="0"/>
        <v>90.518090909090915</v>
      </c>
    </row>
    <row r="39" spans="1:9" s="11" customFormat="1" ht="0.75" hidden="1" customHeight="1" x14ac:dyDescent="0.2">
      <c r="A39" s="10" t="s">
        <v>79</v>
      </c>
      <c r="B39" s="2" t="s">
        <v>84</v>
      </c>
      <c r="C39" s="15">
        <v>0</v>
      </c>
      <c r="D39" s="15">
        <v>0</v>
      </c>
      <c r="E39" s="29">
        <v>0</v>
      </c>
    </row>
    <row r="40" spans="1:9" s="12" customFormat="1" ht="47.25" hidden="1" x14ac:dyDescent="0.2">
      <c r="A40" s="18" t="s">
        <v>78</v>
      </c>
      <c r="B40" s="17" t="s">
        <v>83</v>
      </c>
      <c r="C40" s="6">
        <v>0</v>
      </c>
      <c r="D40" s="6">
        <v>0</v>
      </c>
      <c r="E40" s="29">
        <v>0</v>
      </c>
    </row>
    <row r="41" spans="1:9" s="11" customFormat="1" ht="47.25" x14ac:dyDescent="0.2">
      <c r="A41" s="10" t="s">
        <v>124</v>
      </c>
      <c r="B41" s="2" t="s">
        <v>51</v>
      </c>
      <c r="C41" s="15">
        <f>C42+C43+C44</f>
        <v>792.69999999999993</v>
      </c>
      <c r="D41" s="15">
        <f>D42+D43+D44</f>
        <v>851.59999999999991</v>
      </c>
      <c r="E41" s="29">
        <f t="shared" si="0"/>
        <v>107.43030150119843</v>
      </c>
    </row>
    <row r="42" spans="1:9" s="12" customFormat="1" ht="173.25" hidden="1" x14ac:dyDescent="0.2">
      <c r="A42" s="18" t="s">
        <v>86</v>
      </c>
      <c r="B42" s="17" t="s">
        <v>87</v>
      </c>
      <c r="C42" s="25">
        <v>0</v>
      </c>
      <c r="D42" s="6">
        <v>0</v>
      </c>
      <c r="E42" s="29">
        <v>0</v>
      </c>
    </row>
    <row r="43" spans="1:9" s="26" customFormat="1" ht="173.25" x14ac:dyDescent="0.2">
      <c r="A43" s="33" t="s">
        <v>129</v>
      </c>
      <c r="B43" s="34" t="s">
        <v>130</v>
      </c>
      <c r="C43" s="35">
        <v>726.4</v>
      </c>
      <c r="D43" s="35">
        <v>270.69900000000001</v>
      </c>
      <c r="E43" s="31">
        <f t="shared" ref="E43" si="1">D43/C43*100</f>
        <v>37.265831497797357</v>
      </c>
      <c r="F43" s="21"/>
      <c r="G43" s="21"/>
      <c r="H43" s="21"/>
      <c r="I43" s="21"/>
    </row>
    <row r="44" spans="1:9" s="12" customFormat="1" ht="126" x14ac:dyDescent="0.2">
      <c r="A44" s="18" t="s">
        <v>140</v>
      </c>
      <c r="B44" s="17" t="s">
        <v>141</v>
      </c>
      <c r="C44" s="6">
        <v>66.3</v>
      </c>
      <c r="D44" s="6">
        <v>580.90099999999995</v>
      </c>
      <c r="E44" s="31">
        <v>0</v>
      </c>
      <c r="F44" s="11"/>
      <c r="G44" s="11"/>
      <c r="H44" s="11"/>
      <c r="I44" s="11"/>
    </row>
    <row r="45" spans="1:9" s="11" customFormat="1" ht="31.5" x14ac:dyDescent="0.2">
      <c r="A45" s="10" t="s">
        <v>49</v>
      </c>
      <c r="B45" s="2" t="s">
        <v>50</v>
      </c>
      <c r="C45" s="15">
        <v>2542.6999999999998</v>
      </c>
      <c r="D45" s="15">
        <v>2582.8939999999998</v>
      </c>
      <c r="E45" s="29">
        <f t="shared" si="0"/>
        <v>101.58076060880165</v>
      </c>
    </row>
    <row r="46" spans="1:9" s="11" customFormat="1" ht="15.75" x14ac:dyDescent="0.2">
      <c r="A46" s="10" t="s">
        <v>104</v>
      </c>
      <c r="B46" s="10" t="s">
        <v>48</v>
      </c>
      <c r="C46" s="15">
        <f>C47+C48</f>
        <v>200</v>
      </c>
      <c r="D46" s="15">
        <f>D47+D48</f>
        <v>115.041</v>
      </c>
      <c r="E46" s="29">
        <f t="shared" si="0"/>
        <v>57.520499999999998</v>
      </c>
      <c r="F46" s="12"/>
      <c r="G46" s="12"/>
      <c r="H46" s="12"/>
      <c r="I46" s="12"/>
    </row>
    <row r="47" spans="1:9" s="12" customFormat="1" ht="15.75" x14ac:dyDescent="0.2">
      <c r="A47" s="9" t="s">
        <v>32</v>
      </c>
      <c r="B47" s="9" t="s">
        <v>80</v>
      </c>
      <c r="C47" s="6" t="s">
        <v>15</v>
      </c>
      <c r="D47" s="6">
        <v>-4.968</v>
      </c>
      <c r="E47" s="31">
        <v>0</v>
      </c>
      <c r="F47"/>
      <c r="G47"/>
      <c r="H47"/>
      <c r="I47"/>
    </row>
    <row r="48" spans="1:9" ht="15.75" x14ac:dyDescent="0.2">
      <c r="A48" s="18" t="s">
        <v>103</v>
      </c>
      <c r="B48" s="3" t="s">
        <v>48</v>
      </c>
      <c r="C48" s="6">
        <v>200</v>
      </c>
      <c r="D48" s="6">
        <v>120.009</v>
      </c>
      <c r="E48" s="31">
        <f t="shared" si="0"/>
        <v>60.004500000000007</v>
      </c>
      <c r="F48" s="11"/>
      <c r="G48" s="11"/>
      <c r="H48" s="11"/>
      <c r="I48" s="11"/>
    </row>
    <row r="49" spans="1:9" s="11" customFormat="1" ht="31.5" x14ac:dyDescent="0.2">
      <c r="A49" s="10" t="s">
        <v>106</v>
      </c>
      <c r="B49" s="2" t="s">
        <v>47</v>
      </c>
      <c r="C49" s="15">
        <f>C50+C55+C63+C69+C73+C77</f>
        <v>382663.065</v>
      </c>
      <c r="D49" s="15">
        <f>D50+D55+D63+D69+D73+D77</f>
        <v>382316.05599999998</v>
      </c>
      <c r="E49" s="29">
        <f t="shared" si="0"/>
        <v>99.90931735206793</v>
      </c>
    </row>
    <row r="50" spans="1:9" s="11" customFormat="1" ht="47.25" x14ac:dyDescent="0.2">
      <c r="A50" s="10" t="s">
        <v>107</v>
      </c>
      <c r="B50" s="14" t="s">
        <v>46</v>
      </c>
      <c r="C50" s="15">
        <f>C51+C52+C53</f>
        <v>108325.6</v>
      </c>
      <c r="D50" s="15">
        <f>D51+D52+D53</f>
        <v>108325.6</v>
      </c>
      <c r="E50" s="29">
        <f t="shared" si="0"/>
        <v>100</v>
      </c>
      <c r="F50" s="12"/>
      <c r="G50" s="12"/>
      <c r="H50" s="12"/>
      <c r="I50" s="12"/>
    </row>
    <row r="51" spans="1:9" s="12" customFormat="1" ht="46.5" customHeight="1" x14ac:dyDescent="0.2">
      <c r="A51" s="18" t="s">
        <v>105</v>
      </c>
      <c r="B51" s="17" t="s">
        <v>34</v>
      </c>
      <c r="C51" s="6">
        <v>102671</v>
      </c>
      <c r="D51" s="6">
        <v>102671</v>
      </c>
      <c r="E51" s="31">
        <f t="shared" ref="E51:E52" si="2">D51/C51*100</f>
        <v>100</v>
      </c>
    </row>
    <row r="52" spans="1:9" s="12" customFormat="1" ht="46.5" customHeight="1" x14ac:dyDescent="0.2">
      <c r="A52" s="18" t="s">
        <v>105</v>
      </c>
      <c r="B52" s="17" t="s">
        <v>34</v>
      </c>
      <c r="C52" s="6">
        <v>4154.6000000000004</v>
      </c>
      <c r="D52" s="6">
        <v>4154.6000000000004</v>
      </c>
      <c r="E52" s="31">
        <f t="shared" si="2"/>
        <v>100</v>
      </c>
    </row>
    <row r="53" spans="1:9" s="12" customFormat="1" ht="46.5" customHeight="1" x14ac:dyDescent="0.2">
      <c r="A53" s="18" t="s">
        <v>105</v>
      </c>
      <c r="B53" s="17" t="s">
        <v>34</v>
      </c>
      <c r="C53" s="6">
        <v>1500</v>
      </c>
      <c r="D53" s="6">
        <v>1500</v>
      </c>
      <c r="E53" s="31">
        <f t="shared" si="0"/>
        <v>100</v>
      </c>
    </row>
    <row r="54" spans="1:9" s="12" customFormat="1" ht="60.75" hidden="1" customHeight="1" x14ac:dyDescent="0.2">
      <c r="A54" s="18" t="s">
        <v>33</v>
      </c>
      <c r="B54" s="17" t="s">
        <v>85</v>
      </c>
      <c r="C54" s="6"/>
      <c r="D54" s="6">
        <v>0</v>
      </c>
      <c r="E54" s="31">
        <v>0</v>
      </c>
      <c r="F54" s="11"/>
      <c r="G54" s="11"/>
      <c r="H54" s="11"/>
      <c r="I54" s="11"/>
    </row>
    <row r="55" spans="1:9" s="11" customFormat="1" ht="47.25" x14ac:dyDescent="0.2">
      <c r="A55" s="10" t="s">
        <v>134</v>
      </c>
      <c r="B55" s="2" t="s">
        <v>88</v>
      </c>
      <c r="C55" s="15">
        <f>C56+C57+C58+C59+C60+C62+C61</f>
        <v>8540.9539999999997</v>
      </c>
      <c r="D55" s="15">
        <f>D56+D57+D58+D59+D60+D62+D61</f>
        <v>8540.9539999999997</v>
      </c>
      <c r="E55" s="29">
        <f t="shared" si="0"/>
        <v>100</v>
      </c>
      <c r="F55" s="12"/>
      <c r="G55" s="12"/>
      <c r="H55" s="12"/>
      <c r="I55" s="12"/>
    </row>
    <row r="56" spans="1:9" s="12" customFormat="1" ht="63" x14ac:dyDescent="0.2">
      <c r="A56" s="18" t="s">
        <v>108</v>
      </c>
      <c r="B56" s="17" t="s">
        <v>89</v>
      </c>
      <c r="C56" s="6">
        <v>4089.5540000000001</v>
      </c>
      <c r="D56" s="6">
        <v>4089.5540000000001</v>
      </c>
      <c r="E56" s="31">
        <f t="shared" si="0"/>
        <v>100</v>
      </c>
    </row>
    <row r="57" spans="1:9" s="12" customFormat="1" ht="94.5" x14ac:dyDescent="0.2">
      <c r="A57" s="18" t="s">
        <v>109</v>
      </c>
      <c r="B57" s="17" t="s">
        <v>110</v>
      </c>
      <c r="C57" s="6">
        <v>1906</v>
      </c>
      <c r="D57" s="6">
        <v>1906</v>
      </c>
      <c r="E57" s="31">
        <v>0</v>
      </c>
    </row>
    <row r="58" spans="1:9" s="12" customFormat="1" ht="110.25" x14ac:dyDescent="0.2">
      <c r="A58" s="18" t="s">
        <v>111</v>
      </c>
      <c r="B58" s="17" t="s">
        <v>112</v>
      </c>
      <c r="C58" s="6">
        <v>2035</v>
      </c>
      <c r="D58" s="6">
        <v>2035</v>
      </c>
      <c r="E58" s="31">
        <v>0</v>
      </c>
    </row>
    <row r="59" spans="1:9" s="12" customFormat="1" ht="17.25" hidden="1" customHeight="1" x14ac:dyDescent="0.2">
      <c r="A59" s="18" t="s">
        <v>90</v>
      </c>
      <c r="B59" s="17" t="s">
        <v>91</v>
      </c>
      <c r="C59" s="6">
        <v>0</v>
      </c>
      <c r="D59" s="6">
        <v>0</v>
      </c>
      <c r="E59" s="31">
        <v>0</v>
      </c>
    </row>
    <row r="60" spans="1:9" s="12" customFormat="1" ht="110.25" hidden="1" x14ac:dyDescent="0.2">
      <c r="A60" s="18" t="s">
        <v>92</v>
      </c>
      <c r="B60" s="17" t="s">
        <v>93</v>
      </c>
      <c r="C60" s="6">
        <v>0</v>
      </c>
      <c r="D60" s="6">
        <v>0</v>
      </c>
      <c r="E60" s="31">
        <v>0</v>
      </c>
    </row>
    <row r="61" spans="1:9" s="26" customFormat="1" ht="47.25" x14ac:dyDescent="0.2">
      <c r="A61" s="33" t="s">
        <v>131</v>
      </c>
      <c r="B61" s="34" t="s">
        <v>132</v>
      </c>
      <c r="C61" s="35">
        <v>173.1</v>
      </c>
      <c r="D61" s="35">
        <v>173.1</v>
      </c>
      <c r="E61" s="31">
        <f t="shared" ref="E61" si="3">D61/C61*100</f>
        <v>100</v>
      </c>
    </row>
    <row r="62" spans="1:9" s="26" customFormat="1" ht="31.5" x14ac:dyDescent="0.2">
      <c r="A62" s="33" t="s">
        <v>113</v>
      </c>
      <c r="B62" s="34" t="s">
        <v>94</v>
      </c>
      <c r="C62" s="35">
        <v>337.3</v>
      </c>
      <c r="D62" s="35">
        <v>337.3</v>
      </c>
      <c r="E62" s="31">
        <f t="shared" si="0"/>
        <v>100</v>
      </c>
    </row>
    <row r="63" spans="1:9" s="11" customFormat="1" ht="47.25" x14ac:dyDescent="0.2">
      <c r="A63" s="10" t="s">
        <v>114</v>
      </c>
      <c r="B63" s="2" t="s">
        <v>45</v>
      </c>
      <c r="C63" s="15">
        <f>C64+C65+C67+C68+C66</f>
        <v>229304.50400000002</v>
      </c>
      <c r="D63" s="15">
        <f>D64+D65+D67+D68+D66</f>
        <v>228976.815</v>
      </c>
      <c r="E63" s="29">
        <f t="shared" si="0"/>
        <v>99.85709439008663</v>
      </c>
      <c r="F63" s="12"/>
      <c r="G63" s="12"/>
      <c r="H63" s="12"/>
      <c r="I63" s="12"/>
    </row>
    <row r="64" spans="1:9" s="12" customFormat="1" ht="78.75" x14ac:dyDescent="0.2">
      <c r="A64" s="9" t="s">
        <v>115</v>
      </c>
      <c r="B64" s="8" t="s">
        <v>35</v>
      </c>
      <c r="C64" s="6">
        <v>611.6</v>
      </c>
      <c r="D64" s="6">
        <v>611.6</v>
      </c>
      <c r="E64" s="31">
        <f t="shared" si="0"/>
        <v>100</v>
      </c>
    </row>
    <row r="65" spans="1:9" s="12" customFormat="1" ht="78.75" x14ac:dyDescent="0.2">
      <c r="A65" s="9" t="s">
        <v>116</v>
      </c>
      <c r="B65" s="8" t="s">
        <v>36</v>
      </c>
      <c r="C65" s="6">
        <v>195227.649</v>
      </c>
      <c r="D65" s="6">
        <v>195199.49900000001</v>
      </c>
      <c r="E65" s="31">
        <f t="shared" si="0"/>
        <v>99.985580935823293</v>
      </c>
    </row>
    <row r="66" spans="1:9" s="12" customFormat="1" ht="94.5" x14ac:dyDescent="0.2">
      <c r="A66" s="18" t="s">
        <v>118</v>
      </c>
      <c r="B66" s="17" t="s">
        <v>117</v>
      </c>
      <c r="C66" s="6">
        <v>13804.254999999999</v>
      </c>
      <c r="D66" s="6">
        <v>13804.254999999999</v>
      </c>
      <c r="E66" s="31">
        <f t="shared" si="0"/>
        <v>100</v>
      </c>
    </row>
    <row r="67" spans="1:9" s="12" customFormat="1" ht="126" customHeight="1" x14ac:dyDescent="0.2">
      <c r="A67" s="9" t="s">
        <v>119</v>
      </c>
      <c r="B67" s="8" t="s">
        <v>37</v>
      </c>
      <c r="C67" s="6">
        <v>379.8</v>
      </c>
      <c r="D67" s="6">
        <v>338.56099999999998</v>
      </c>
      <c r="E67" s="31">
        <f t="shared" si="0"/>
        <v>89.141916798314895</v>
      </c>
      <c r="F67" s="11"/>
      <c r="G67" s="11"/>
      <c r="H67" s="11"/>
      <c r="I67" s="11"/>
    </row>
    <row r="68" spans="1:9" s="12" customFormat="1" ht="141.75" x14ac:dyDescent="0.2">
      <c r="A68" s="18" t="s">
        <v>120</v>
      </c>
      <c r="B68" s="17" t="s">
        <v>37</v>
      </c>
      <c r="C68" s="6">
        <v>19281.2</v>
      </c>
      <c r="D68" s="6">
        <v>19022.900000000001</v>
      </c>
      <c r="E68" s="31">
        <f t="shared" si="0"/>
        <v>98.660353090056645</v>
      </c>
    </row>
    <row r="69" spans="1:9" s="11" customFormat="1" ht="31.5" x14ac:dyDescent="0.2">
      <c r="A69" s="10" t="s">
        <v>121</v>
      </c>
      <c r="B69" s="13" t="s">
        <v>44</v>
      </c>
      <c r="C69" s="15">
        <f>C70+C72+C71</f>
        <v>36492.007000000005</v>
      </c>
      <c r="D69" s="15">
        <f>D70+D72+D71</f>
        <v>36492.007000000005</v>
      </c>
      <c r="E69" s="29">
        <f t="shared" si="0"/>
        <v>100</v>
      </c>
      <c r="F69"/>
      <c r="G69"/>
      <c r="H69"/>
      <c r="I69"/>
    </row>
    <row r="70" spans="1:9" s="12" customFormat="1" ht="126" x14ac:dyDescent="0.2">
      <c r="A70" s="9" t="s">
        <v>122</v>
      </c>
      <c r="B70" s="8" t="s">
        <v>38</v>
      </c>
      <c r="C70" s="6">
        <v>395.3</v>
      </c>
      <c r="D70" s="6">
        <v>395.3</v>
      </c>
      <c r="E70" s="31">
        <f t="shared" si="0"/>
        <v>100</v>
      </c>
      <c r="F70" s="11"/>
      <c r="G70" s="11"/>
      <c r="H70" s="11"/>
      <c r="I70" s="11"/>
    </row>
    <row r="71" spans="1:9" s="36" customFormat="1" ht="110.25" x14ac:dyDescent="0.2">
      <c r="A71" s="33" t="s">
        <v>133</v>
      </c>
      <c r="B71" s="34" t="s">
        <v>123</v>
      </c>
      <c r="C71" s="35">
        <v>2977.587</v>
      </c>
      <c r="D71" s="35">
        <v>2977.587</v>
      </c>
      <c r="E71" s="31">
        <f t="shared" si="0"/>
        <v>100</v>
      </c>
      <c r="F71" s="26"/>
      <c r="G71" s="26"/>
      <c r="H71" s="26"/>
      <c r="I71" s="26"/>
    </row>
    <row r="72" spans="1:9" ht="110.25" x14ac:dyDescent="0.2">
      <c r="A72" s="3" t="s">
        <v>136</v>
      </c>
      <c r="B72" s="4" t="s">
        <v>123</v>
      </c>
      <c r="C72" s="6">
        <v>33119.120000000003</v>
      </c>
      <c r="D72" s="6">
        <v>33119.120000000003</v>
      </c>
      <c r="E72" s="31">
        <f t="shared" si="0"/>
        <v>100</v>
      </c>
      <c r="F72" s="12"/>
      <c r="G72" s="12"/>
      <c r="H72" s="12"/>
      <c r="I72" s="12"/>
    </row>
    <row r="73" spans="1:9" s="11" customFormat="1" ht="0.75" customHeight="1" x14ac:dyDescent="0.2">
      <c r="A73" s="10" t="s">
        <v>95</v>
      </c>
      <c r="B73" s="2" t="s">
        <v>96</v>
      </c>
      <c r="C73" s="15">
        <f>C74</f>
        <v>0</v>
      </c>
      <c r="D73" s="15">
        <v>0</v>
      </c>
      <c r="E73" s="29">
        <v>0</v>
      </c>
      <c r="F73" s="21"/>
      <c r="G73" s="21"/>
      <c r="H73" s="21"/>
      <c r="I73" s="21"/>
    </row>
    <row r="74" spans="1:9" s="12" customFormat="1" ht="113.25" hidden="1" customHeight="1" x14ac:dyDescent="0.2">
      <c r="A74" s="18" t="s">
        <v>97</v>
      </c>
      <c r="B74" s="17" t="s">
        <v>98</v>
      </c>
      <c r="C74" s="6">
        <v>0</v>
      </c>
      <c r="D74" s="6">
        <v>0</v>
      </c>
      <c r="E74" s="29">
        <v>0</v>
      </c>
      <c r="F74" s="26"/>
      <c r="G74" s="26"/>
      <c r="H74" s="26"/>
      <c r="I74" s="26"/>
    </row>
    <row r="75" spans="1:9" s="12" customFormat="1" ht="113.25" customHeight="1" x14ac:dyDescent="0.2">
      <c r="A75" s="10" t="s">
        <v>95</v>
      </c>
      <c r="B75" s="2" t="s">
        <v>128</v>
      </c>
      <c r="C75" s="6">
        <v>0</v>
      </c>
      <c r="D75" s="6">
        <v>0</v>
      </c>
      <c r="E75" s="29">
        <v>0</v>
      </c>
      <c r="F75" s="26"/>
      <c r="G75" s="26"/>
      <c r="H75" s="26"/>
      <c r="I75" s="26"/>
    </row>
    <row r="76" spans="1:9" s="12" customFormat="1" ht="113.25" customHeight="1" x14ac:dyDescent="0.2">
      <c r="A76" s="18" t="s">
        <v>126</v>
      </c>
      <c r="B76" s="17" t="s">
        <v>127</v>
      </c>
      <c r="C76" s="6">
        <v>0</v>
      </c>
      <c r="D76" s="6">
        <v>0</v>
      </c>
      <c r="E76" s="31">
        <v>0</v>
      </c>
      <c r="F76" s="26"/>
      <c r="G76" s="26"/>
      <c r="H76" s="26"/>
      <c r="I76" s="26"/>
    </row>
    <row r="77" spans="1:9" s="11" customFormat="1" ht="78.75" x14ac:dyDescent="0.2">
      <c r="A77" s="10" t="s">
        <v>41</v>
      </c>
      <c r="B77" s="2" t="s">
        <v>42</v>
      </c>
      <c r="C77" s="15">
        <v>0</v>
      </c>
      <c r="D77" s="15">
        <f>D78</f>
        <v>-19.32</v>
      </c>
      <c r="E77" s="29">
        <v>0</v>
      </c>
      <c r="F77" s="21"/>
      <c r="G77" s="21"/>
      <c r="H77" s="21"/>
      <c r="I77" s="21"/>
    </row>
    <row r="78" spans="1:9" s="12" customFormat="1" ht="78.75" x14ac:dyDescent="0.2">
      <c r="A78" s="9" t="s">
        <v>135</v>
      </c>
      <c r="B78" s="8" t="s">
        <v>39</v>
      </c>
      <c r="C78" s="6">
        <v>0</v>
      </c>
      <c r="D78" s="6">
        <v>-19.32</v>
      </c>
      <c r="E78" s="31">
        <v>0</v>
      </c>
      <c r="F78"/>
      <c r="G78"/>
      <c r="H78"/>
      <c r="I78"/>
    </row>
    <row r="79" spans="1:9" s="21" customFormat="1" ht="15.75" x14ac:dyDescent="0.2">
      <c r="A79" s="19"/>
      <c r="B79" s="19" t="s">
        <v>43</v>
      </c>
      <c r="C79" s="20">
        <f>C6+C49</f>
        <v>522360.41700000002</v>
      </c>
      <c r="D79" s="20">
        <f>D6+D49</f>
        <v>522838.03200000001</v>
      </c>
      <c r="E79" s="29">
        <f t="shared" si="0"/>
        <v>100.09143399546676</v>
      </c>
      <c r="F79"/>
      <c r="G79"/>
      <c r="H79"/>
      <c r="I79"/>
    </row>
    <row r="80" spans="1:9" x14ac:dyDescent="0.2">
      <c r="C80" s="12"/>
    </row>
    <row r="82" spans="1:5" x14ac:dyDescent="0.2">
      <c r="A82" s="24"/>
      <c r="E82" s="23"/>
    </row>
    <row r="83" spans="1:5" x14ac:dyDescent="0.2">
      <c r="A83" s="1"/>
    </row>
  </sheetData>
  <mergeCells count="7">
    <mergeCell ref="D1:E1"/>
    <mergeCell ref="A2:E2"/>
    <mergeCell ref="A4:A5"/>
    <mergeCell ref="B4:B5"/>
    <mergeCell ref="C4:C5"/>
    <mergeCell ref="D4:D5"/>
    <mergeCell ref="E4:E5"/>
  </mergeCells>
  <pageMargins left="0.70866141732283472" right="0.70866141732283472" top="0.35433070866141736" bottom="0.35433070866141736" header="0.31496062992125984" footer="0.31496062992125984"/>
  <pageSetup paperSize="9" scale="78" fitToHeight="5" orientation="portrait" r:id="rId1"/>
  <rowBreaks count="2" manualBreakCount="2">
    <brk id="14" max="4" man="1"/>
    <brk id="1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2017-09-28T07:19:29Z</cp:lastPrinted>
  <dcterms:created xsi:type="dcterms:W3CDTF">2013-06-04T12:46:23Z</dcterms:created>
  <dcterms:modified xsi:type="dcterms:W3CDTF">2018-02-02T08:44:54Z</dcterms:modified>
</cp:coreProperties>
</file>