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995" windowHeight="9675"/>
  </bookViews>
  <sheets>
    <sheet name="Лист1" sheetId="2" r:id="rId1"/>
    <sheet name="Лист3" sheetId="3" r:id="rId2"/>
  </sheets>
  <definedNames>
    <definedName name="_xlnm.Print_Area" localSheetId="0">Лист1!$A$1:$H$58</definedName>
  </definedNames>
  <calcPr calcId="145621"/>
</workbook>
</file>

<file path=xl/calcChain.xml><?xml version="1.0" encoding="utf-8"?>
<calcChain xmlns="http://schemas.openxmlformats.org/spreadsheetml/2006/main">
  <c r="H41" i="2" l="1"/>
  <c r="G39" i="2"/>
  <c r="G40" i="2"/>
  <c r="G41" i="2"/>
  <c r="F38" i="2"/>
  <c r="E38" i="2"/>
  <c r="H38" i="2" s="1"/>
  <c r="G29" i="2"/>
  <c r="G30" i="2"/>
  <c r="G31" i="2"/>
  <c r="H30" i="2"/>
  <c r="H31" i="2"/>
  <c r="H27" i="2"/>
  <c r="F28" i="2"/>
  <c r="E28" i="2"/>
  <c r="G38" i="2" l="1"/>
  <c r="G28" i="2"/>
  <c r="H28" i="2"/>
  <c r="F22" i="2" l="1"/>
  <c r="H25" i="2"/>
  <c r="G24" i="2"/>
  <c r="G25" i="2"/>
  <c r="E22" i="2"/>
  <c r="E52" i="2" l="1"/>
  <c r="E5" i="2"/>
  <c r="F32" i="2" l="1"/>
  <c r="E32" i="2"/>
  <c r="F52" i="2" l="1"/>
  <c r="F49" i="2" l="1"/>
  <c r="E49" i="2"/>
  <c r="H50" i="2"/>
  <c r="G50" i="2"/>
  <c r="G52" i="2" l="1"/>
  <c r="H52" i="2"/>
  <c r="H53" i="2"/>
  <c r="G53" i="2"/>
  <c r="H48" i="2"/>
  <c r="H49" i="2"/>
  <c r="H51" i="2"/>
  <c r="G48" i="2"/>
  <c r="G49" i="2"/>
  <c r="G51" i="2"/>
  <c r="H16" i="2"/>
  <c r="H14" i="2"/>
  <c r="H15" i="2"/>
  <c r="H17" i="2"/>
  <c r="F13" i="2"/>
  <c r="E13" i="2"/>
  <c r="H13" i="2" l="1"/>
  <c r="G13" i="2"/>
  <c r="G16" i="2" l="1"/>
  <c r="H32" i="2" l="1"/>
  <c r="G46" i="2"/>
  <c r="G45" i="2"/>
  <c r="G44" i="2"/>
  <c r="G43" i="2"/>
  <c r="G37" i="2"/>
  <c r="G36" i="2"/>
  <c r="G35" i="2"/>
  <c r="G33" i="2"/>
  <c r="G27" i="2"/>
  <c r="G23" i="2"/>
  <c r="G21" i="2"/>
  <c r="G19" i="2"/>
  <c r="G17" i="2"/>
  <c r="G15" i="2"/>
  <c r="G14" i="2"/>
  <c r="G12" i="2"/>
  <c r="G10" i="2"/>
  <c r="G8" i="2"/>
  <c r="G6" i="2"/>
  <c r="H46" i="2"/>
  <c r="H44" i="2"/>
  <c r="H43" i="2"/>
  <c r="H36" i="2"/>
  <c r="H35" i="2"/>
  <c r="H33" i="2"/>
  <c r="H21" i="2"/>
  <c r="H19" i="2"/>
  <c r="H12" i="2"/>
  <c r="H10" i="2"/>
  <c r="H8" i="2"/>
  <c r="H6" i="2"/>
  <c r="F47" i="2"/>
  <c r="F42" i="2"/>
  <c r="F34" i="2"/>
  <c r="F26" i="2"/>
  <c r="F20" i="2"/>
  <c r="F18" i="2"/>
  <c r="F11" i="2"/>
  <c r="F9" i="2"/>
  <c r="F7" i="2"/>
  <c r="F5" i="2"/>
  <c r="F54" i="2" l="1"/>
  <c r="G32" i="2"/>
  <c r="E47" i="2"/>
  <c r="E20" i="2"/>
  <c r="G20" i="2" s="1"/>
  <c r="E18" i="2"/>
  <c r="H18" i="2" s="1"/>
  <c r="E11" i="2"/>
  <c r="G11" i="2" s="1"/>
  <c r="E9" i="2"/>
  <c r="H9" i="2" s="1"/>
  <c r="E7" i="2"/>
  <c r="G5" i="2"/>
  <c r="H47" i="2" l="1"/>
  <c r="G22" i="2"/>
  <c r="G47" i="2"/>
  <c r="H7" i="2"/>
  <c r="G18" i="2"/>
  <c r="H22" i="2"/>
  <c r="H20" i="2"/>
  <c r="G7" i="2"/>
  <c r="H5" i="2"/>
  <c r="H11" i="2"/>
  <c r="G9" i="2"/>
  <c r="E42" i="2"/>
  <c r="E34" i="2"/>
  <c r="E26" i="2"/>
  <c r="H26" i="2" s="1"/>
  <c r="E54" i="2" l="1"/>
  <c r="G54" i="2" s="1"/>
  <c r="G26" i="2"/>
  <c r="G34" i="2"/>
  <c r="H34" i="2"/>
  <c r="H42" i="2"/>
  <c r="G42" i="2"/>
  <c r="H54" i="2" l="1"/>
</calcChain>
</file>

<file path=xl/sharedStrings.xml><?xml version="1.0" encoding="utf-8"?>
<sst xmlns="http://schemas.openxmlformats.org/spreadsheetml/2006/main" count="80" uniqueCount="56">
  <si>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</si>
  <si>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</si>
  <si>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</si>
  <si>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</si>
  <si>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</si>
  <si>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</si>
  <si>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</si>
  <si>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</si>
  <si>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</si>
  <si>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</si>
  <si>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</si>
  <si>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</si>
  <si>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</si>
  <si>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</si>
  <si>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</si>
  <si>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</si>
  <si>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</si>
  <si>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</si>
  <si>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</si>
  <si>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</si>
  <si>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</si>
  <si>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</si>
  <si>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</si>
  <si>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</si>
  <si>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</si>
  <si>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</si>
  <si>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</si>
  <si>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</si>
  <si>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</si>
  <si>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</si>
  <si>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</si>
  <si>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</si>
  <si>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</si>
  <si>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</si>
  <si>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</si>
  <si>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</si>
  <si>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</si>
  <si>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</si>
  <si>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</si>
  <si>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</si>
  <si>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</si>
  <si>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</si>
  <si>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"Гиагинсикй район" "Социальная помощь ветеранам Великой Отечественной войны 1941-1945 годов" </t>
  </si>
  <si>
    <t>Муниципальная программа МО "Гиагинский район" "Развитие физической культуры и спорта 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</si>
  <si>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</si>
  <si>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МО "Гиагинский район" "Обеспечение безопасности дорожного движения"</t>
  </si>
  <si>
    <t xml:space="preserve">Муниципальная программа МО "Гиагинский район" "Обеспечение доступным и комфортным жильем и коммунальными услугами" </t>
  </si>
  <si>
    <t xml:space="preserve">Муниципальная программа МО "Гиагинский район"   Развитие малого и среднего предпринимательства муниципального образования "Гиагинский район"" </t>
  </si>
  <si>
    <t>Муниципальная программа МО "Гиагинский район" "Комплексное развитие сельских территорий"</t>
  </si>
  <si>
    <t>6К00000000</t>
  </si>
  <si>
    <t xml:space="preserve">Муниципальная программа МО "Гиагинский район"  "Укрепление общественного здоровья среди населения муниципального образования "Гиагинский район" </t>
  </si>
  <si>
    <t>6Т00000000</t>
  </si>
  <si>
    <t xml:space="preserve">Муниципальная программа МО "Гиагинский район" "Развитие сельского хозяйства на территории МО "Гиагинский район" </t>
  </si>
  <si>
    <t>Исполнение муниципальных программ  муниципального образования «Гиагинский район» с распределением бюджетных ассигнований за 2022 год</t>
  </si>
  <si>
    <t>Уточненный план на 01.01.2023 г.</t>
  </si>
  <si>
    <t>Фактическое исполнение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</si>
</sst>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7" zoomScaleNormal="100" workbookViewId="0">
      <selection activeCell="N53" sqref="N53"/>
    </sheetView>
  </sheetViews>
  <sheetFormatPr defaultRowHeight="15" x14ac:dyDescent="0.25"/>
  <cols>
    <col min="1" max="1" width="5.42578125" style="10" customWidth="1"/>
    <col min="2" max="2" width="56.85546875" style="10" customWidth="1"/>
    <col min="3" max="3" width="7" style="10" customWidth="1"/>
    <col min="4" max="4" width="13.42578125" style="10" customWidth="1"/>
    <col min="5" max="5" width="15.42578125" style="10" customWidth="1"/>
    <col min="6" max="6" width="15.5703125" style="10" customWidth="1"/>
    <col min="7" max="7" width="14.7109375" style="10" customWidth="1"/>
    <col min="8" max="8" width="13.42578125" style="10" customWidth="1"/>
    <col min="9" max="9" width="6.5703125" style="10" customWidth="1"/>
    <col min="10" max="16384" width="9.140625" style="10"/>
  </cols>
  <sheetData>
    <row r="1" spans="1:8" ht="54.75" customHeight="1" x14ac:dyDescent="0.25">
      <c r="A1" s="61" t="s">
        <v>53</v>
      </c>
      <c r="B1" s="61"/>
      <c r="C1" s="61"/>
      <c r="D1" s="61"/>
      <c r="E1" s="61"/>
      <c r="F1" s="61"/>
      <c r="G1" s="61"/>
      <c r="H1" s="61"/>
    </row>
    <row r="2" spans="1:8" ht="21" customHeight="1" x14ac:dyDescent="0.25">
      <c r="A2" s="62"/>
      <c r="B2" s="62"/>
      <c r="C2" s="62"/>
      <c r="D2" s="62"/>
      <c r="E2" s="62"/>
      <c r="F2" s="11"/>
      <c r="G2" s="11"/>
      <c r="H2" s="11" t="s">
        <v>0</v>
      </c>
    </row>
    <row r="3" spans="1:8" ht="15.75" customHeight="1" x14ac:dyDescent="0.25">
      <c r="A3" s="57" t="s">
        <v>6</v>
      </c>
      <c r="B3" s="57" t="s">
        <v>1</v>
      </c>
      <c r="C3" s="57" t="s">
        <v>14</v>
      </c>
      <c r="D3" s="57" t="s">
        <v>16</v>
      </c>
      <c r="E3" s="55" t="s">
        <v>54</v>
      </c>
      <c r="F3" s="55" t="s">
        <v>55</v>
      </c>
      <c r="G3" s="55" t="s">
        <v>17</v>
      </c>
      <c r="H3" s="55" t="s">
        <v>18</v>
      </c>
    </row>
    <row r="4" spans="1:8" ht="69.75" customHeight="1" x14ac:dyDescent="0.25">
      <c r="A4" s="58"/>
      <c r="B4" s="58"/>
      <c r="C4" s="58"/>
      <c r="D4" s="58"/>
      <c r="E4" s="56"/>
      <c r="F4" s="56"/>
      <c r="G4" s="56"/>
      <c r="H4" s="56"/>
    </row>
    <row r="5" spans="1:8" ht="45" customHeight="1" x14ac:dyDescent="0.25">
      <c r="A5" s="12" t="s">
        <v>7</v>
      </c>
      <c r="B5" s="53" t="s">
        <v>34</v>
      </c>
      <c r="C5" s="54"/>
      <c r="D5" s="13" t="s">
        <v>19</v>
      </c>
      <c r="E5" s="14">
        <f>E6</f>
        <v>541713.93998999998</v>
      </c>
      <c r="F5" s="14">
        <f>F6</f>
        <v>540574.74730000005</v>
      </c>
      <c r="G5" s="15">
        <f>SUM(F5-E5)</f>
        <v>-1139.192689999938</v>
      </c>
      <c r="H5" s="15">
        <f>SUM(F5/E5*100)</f>
        <v>99.789705856559465</v>
      </c>
    </row>
    <row r="6" spans="1:8" ht="35.25" customHeight="1" x14ac:dyDescent="0.25">
      <c r="A6" s="16"/>
      <c r="B6" s="4" t="s">
        <v>2</v>
      </c>
      <c r="C6" s="17">
        <v>905</v>
      </c>
      <c r="D6" s="18"/>
      <c r="E6" s="7">
        <v>541713.93998999998</v>
      </c>
      <c r="F6" s="8">
        <v>540574.74730000005</v>
      </c>
      <c r="G6" s="9">
        <f t="shared" ref="G6:G46" si="0">SUM(F6-E6)</f>
        <v>-1139.192689999938</v>
      </c>
      <c r="H6" s="9">
        <f>SUM(F6/E6*100)</f>
        <v>99.789705856559465</v>
      </c>
    </row>
    <row r="7" spans="1:8" ht="42.75" customHeight="1" x14ac:dyDescent="0.25">
      <c r="A7" s="12" t="s">
        <v>8</v>
      </c>
      <c r="B7" s="53" t="s">
        <v>41</v>
      </c>
      <c r="C7" s="54"/>
      <c r="D7" s="13" t="s">
        <v>28</v>
      </c>
      <c r="E7" s="19">
        <f>E8</f>
        <v>140014.40520000001</v>
      </c>
      <c r="F7" s="19">
        <f>F8</f>
        <v>139545.78456</v>
      </c>
      <c r="G7" s="15">
        <f t="shared" si="0"/>
        <v>-468.62064000000828</v>
      </c>
      <c r="H7" s="15">
        <f t="shared" ref="H7:H14" si="1">SUM(F7/E7*100)</f>
        <v>99.665305409589379</v>
      </c>
    </row>
    <row r="8" spans="1:8" ht="30.75" customHeight="1" x14ac:dyDescent="0.25">
      <c r="A8" s="16"/>
      <c r="B8" s="20" t="s">
        <v>3</v>
      </c>
      <c r="C8" s="17">
        <v>902</v>
      </c>
      <c r="D8" s="18"/>
      <c r="E8" s="44">
        <v>140014.40520000001</v>
      </c>
      <c r="F8" s="25">
        <v>139545.78456</v>
      </c>
      <c r="G8" s="9">
        <f t="shared" si="0"/>
        <v>-468.62064000000828</v>
      </c>
      <c r="H8" s="9">
        <f t="shared" si="1"/>
        <v>99.665305409589379</v>
      </c>
    </row>
    <row r="9" spans="1:8" ht="53.25" customHeight="1" x14ac:dyDescent="0.25">
      <c r="A9" s="12" t="s">
        <v>9</v>
      </c>
      <c r="B9" s="53" t="s">
        <v>47</v>
      </c>
      <c r="C9" s="54"/>
      <c r="D9" s="13" t="s">
        <v>29</v>
      </c>
      <c r="E9" s="19">
        <f>E10</f>
        <v>5</v>
      </c>
      <c r="F9" s="19">
        <f>F10</f>
        <v>4.9298299999999999</v>
      </c>
      <c r="G9" s="15">
        <f t="shared" si="0"/>
        <v>-7.0170000000000066E-2</v>
      </c>
      <c r="H9" s="15">
        <f t="shared" si="1"/>
        <v>98.596599999999995</v>
      </c>
    </row>
    <row r="10" spans="1:8" ht="15.75" x14ac:dyDescent="0.25">
      <c r="A10" s="16"/>
      <c r="B10" s="21" t="s">
        <v>4</v>
      </c>
      <c r="C10" s="17">
        <v>908</v>
      </c>
      <c r="D10" s="18"/>
      <c r="E10" s="7">
        <v>5</v>
      </c>
      <c r="F10" s="8">
        <v>4.9298299999999999</v>
      </c>
      <c r="G10" s="9">
        <f t="shared" si="0"/>
        <v>-7.0170000000000066E-2</v>
      </c>
      <c r="H10" s="9">
        <f t="shared" si="1"/>
        <v>98.596599999999995</v>
      </c>
    </row>
    <row r="11" spans="1:8" ht="50.25" customHeight="1" x14ac:dyDescent="0.25">
      <c r="A11" s="22">
        <v>4</v>
      </c>
      <c r="B11" s="53" t="s">
        <v>35</v>
      </c>
      <c r="C11" s="54"/>
      <c r="D11" s="13" t="s">
        <v>30</v>
      </c>
      <c r="E11" s="19">
        <f>E12</f>
        <v>17325.045999999998</v>
      </c>
      <c r="F11" s="19">
        <f>F12</f>
        <v>17309.836240000001</v>
      </c>
      <c r="G11" s="15">
        <f t="shared" si="0"/>
        <v>-15.209759999997914</v>
      </c>
      <c r="H11" s="15">
        <f t="shared" si="1"/>
        <v>99.912209410583969</v>
      </c>
    </row>
    <row r="12" spans="1:8" ht="31.5" x14ac:dyDescent="0.25">
      <c r="A12" s="16"/>
      <c r="B12" s="21" t="s">
        <v>5</v>
      </c>
      <c r="C12" s="17">
        <v>903</v>
      </c>
      <c r="D12" s="18"/>
      <c r="E12" s="7">
        <v>17325.045999999998</v>
      </c>
      <c r="F12" s="8">
        <v>17309.836240000001</v>
      </c>
      <c r="G12" s="9">
        <f t="shared" si="0"/>
        <v>-15.209759999997914</v>
      </c>
      <c r="H12" s="9">
        <f t="shared" si="1"/>
        <v>99.912209410583969</v>
      </c>
    </row>
    <row r="13" spans="1:8" ht="54.75" customHeight="1" x14ac:dyDescent="0.25">
      <c r="A13" s="12">
        <v>5</v>
      </c>
      <c r="B13" s="59" t="s">
        <v>36</v>
      </c>
      <c r="C13" s="60"/>
      <c r="D13" s="13" t="s">
        <v>31</v>
      </c>
      <c r="E13" s="23">
        <f>E14+E15+E17+E16</f>
        <v>5658.3289999999997</v>
      </c>
      <c r="F13" s="23">
        <f>F14+F15+F17+F16</f>
        <v>5655.52</v>
      </c>
      <c r="G13" s="15">
        <f>SUM(F13-E13)</f>
        <v>-2.808999999999287</v>
      </c>
      <c r="H13" s="15">
        <f>SUM(F13/E13*100)</f>
        <v>99.950356368461442</v>
      </c>
    </row>
    <row r="14" spans="1:8" ht="15.75" x14ac:dyDescent="0.25">
      <c r="A14" s="16"/>
      <c r="B14" s="4" t="s">
        <v>4</v>
      </c>
      <c r="C14" s="17">
        <v>908</v>
      </c>
      <c r="D14" s="18"/>
      <c r="E14" s="47">
        <v>3993</v>
      </c>
      <c r="F14" s="48">
        <v>3992.12</v>
      </c>
      <c r="G14" s="9">
        <f t="shared" si="0"/>
        <v>-0.88000000000010914</v>
      </c>
      <c r="H14" s="9">
        <f t="shared" si="1"/>
        <v>99.977961432506874</v>
      </c>
    </row>
    <row r="15" spans="1:8" ht="38.25" customHeight="1" x14ac:dyDescent="0.25">
      <c r="A15" s="16"/>
      <c r="B15" s="4" t="s">
        <v>3</v>
      </c>
      <c r="C15" s="17">
        <v>902</v>
      </c>
      <c r="D15" s="18"/>
      <c r="E15" s="47">
        <v>15.4</v>
      </c>
      <c r="F15" s="48">
        <v>15.4</v>
      </c>
      <c r="G15" s="9">
        <f t="shared" si="0"/>
        <v>0</v>
      </c>
      <c r="H15" s="9">
        <f t="shared" ref="H15:H47" si="2">SUM(F15/E15*100)</f>
        <v>100</v>
      </c>
    </row>
    <row r="16" spans="1:8" ht="26.25" hidden="1" customHeight="1" x14ac:dyDescent="0.25">
      <c r="A16" s="16"/>
      <c r="B16" s="21" t="s">
        <v>5</v>
      </c>
      <c r="C16" s="17">
        <v>903</v>
      </c>
      <c r="D16" s="18"/>
      <c r="E16" s="7"/>
      <c r="F16" s="8"/>
      <c r="G16" s="9">
        <f t="shared" ref="G16" si="3">SUM(F16-E16)</f>
        <v>0</v>
      </c>
      <c r="H16" s="9" t="e">
        <f t="shared" si="2"/>
        <v>#DIV/0!</v>
      </c>
    </row>
    <row r="17" spans="1:8" ht="31.5" x14ac:dyDescent="0.25">
      <c r="A17" s="16"/>
      <c r="B17" s="4" t="s">
        <v>2</v>
      </c>
      <c r="C17" s="17">
        <v>905</v>
      </c>
      <c r="D17" s="18"/>
      <c r="E17" s="7">
        <v>1649.9290000000001</v>
      </c>
      <c r="F17" s="8">
        <v>1648</v>
      </c>
      <c r="G17" s="9">
        <f t="shared" si="0"/>
        <v>-1.9290000000000873</v>
      </c>
      <c r="H17" s="9">
        <f t="shared" si="2"/>
        <v>99.88308587824082</v>
      </c>
    </row>
    <row r="18" spans="1:8" ht="41.25" customHeight="1" x14ac:dyDescent="0.25">
      <c r="A18" s="22">
        <v>6</v>
      </c>
      <c r="B18" s="53" t="s">
        <v>37</v>
      </c>
      <c r="C18" s="54"/>
      <c r="D18" s="13" t="s">
        <v>20</v>
      </c>
      <c r="E18" s="19">
        <f>E19</f>
        <v>96</v>
      </c>
      <c r="F18" s="19">
        <f>F19</f>
        <v>96</v>
      </c>
      <c r="G18" s="15">
        <f t="shared" si="0"/>
        <v>0</v>
      </c>
      <c r="H18" s="15">
        <f t="shared" si="2"/>
        <v>100</v>
      </c>
    </row>
    <row r="19" spans="1:8" ht="15.75" x14ac:dyDescent="0.25">
      <c r="A19" s="24"/>
      <c r="B19" s="4" t="s">
        <v>4</v>
      </c>
      <c r="C19" s="17">
        <v>908</v>
      </c>
      <c r="D19" s="18"/>
      <c r="E19" s="7">
        <v>96</v>
      </c>
      <c r="F19" s="8">
        <v>96</v>
      </c>
      <c r="G19" s="9">
        <f t="shared" si="0"/>
        <v>0</v>
      </c>
      <c r="H19" s="9">
        <f t="shared" si="2"/>
        <v>100</v>
      </c>
    </row>
    <row r="20" spans="1:8" ht="36" customHeight="1" x14ac:dyDescent="0.25">
      <c r="A20" s="22">
        <v>7</v>
      </c>
      <c r="B20" s="53" t="s">
        <v>43</v>
      </c>
      <c r="C20" s="54"/>
      <c r="D20" s="13" t="s">
        <v>21</v>
      </c>
      <c r="E20" s="19">
        <f>E21</f>
        <v>253.7</v>
      </c>
      <c r="F20" s="19">
        <f>F21</f>
        <v>253.7</v>
      </c>
      <c r="G20" s="15">
        <f t="shared" si="0"/>
        <v>0</v>
      </c>
      <c r="H20" s="15">
        <f t="shared" si="2"/>
        <v>100</v>
      </c>
    </row>
    <row r="21" spans="1:8" ht="15.75" x14ac:dyDescent="0.25">
      <c r="A21" s="16"/>
      <c r="B21" s="4" t="s">
        <v>4</v>
      </c>
      <c r="C21" s="17">
        <v>908</v>
      </c>
      <c r="D21" s="18"/>
      <c r="E21" s="7">
        <v>253.7</v>
      </c>
      <c r="F21" s="25">
        <v>253.7</v>
      </c>
      <c r="G21" s="9">
        <f t="shared" si="0"/>
        <v>0</v>
      </c>
      <c r="H21" s="9">
        <f t="shared" si="2"/>
        <v>100</v>
      </c>
    </row>
    <row r="22" spans="1:8" ht="46.5" customHeight="1" x14ac:dyDescent="0.25">
      <c r="A22" s="22">
        <v>8</v>
      </c>
      <c r="B22" s="42" t="s">
        <v>52</v>
      </c>
      <c r="C22" s="43"/>
      <c r="D22" s="26" t="s">
        <v>22</v>
      </c>
      <c r="E22" s="19">
        <f>E23+E24+E25</f>
        <v>183.1</v>
      </c>
      <c r="F22" s="19">
        <f>F23+F24+F25</f>
        <v>183.1</v>
      </c>
      <c r="G22" s="15">
        <f t="shared" si="0"/>
        <v>0</v>
      </c>
      <c r="H22" s="15">
        <f t="shared" si="2"/>
        <v>100</v>
      </c>
    </row>
    <row r="23" spans="1:8" ht="31.5" hidden="1" x14ac:dyDescent="0.25">
      <c r="A23" s="24"/>
      <c r="B23" s="4" t="s">
        <v>3</v>
      </c>
      <c r="C23" s="17">
        <v>902</v>
      </c>
      <c r="D23" s="6"/>
      <c r="E23" s="7">
        <v>0</v>
      </c>
      <c r="F23" s="8">
        <v>0</v>
      </c>
      <c r="G23" s="9">
        <f t="shared" si="0"/>
        <v>0</v>
      </c>
      <c r="H23" s="9">
        <v>0</v>
      </c>
    </row>
    <row r="24" spans="1:8" ht="31.5" hidden="1" x14ac:dyDescent="0.25">
      <c r="A24" s="24"/>
      <c r="B24" s="4" t="s">
        <v>2</v>
      </c>
      <c r="C24" s="17">
        <v>905</v>
      </c>
      <c r="D24" s="6"/>
      <c r="E24" s="7">
        <v>0</v>
      </c>
      <c r="F24" s="7">
        <v>0</v>
      </c>
      <c r="G24" s="9">
        <f t="shared" si="0"/>
        <v>0</v>
      </c>
      <c r="H24" s="9">
        <v>0</v>
      </c>
    </row>
    <row r="25" spans="1:8" ht="15.75" x14ac:dyDescent="0.25">
      <c r="A25" s="24"/>
      <c r="B25" s="4" t="s">
        <v>4</v>
      </c>
      <c r="C25" s="5">
        <v>908</v>
      </c>
      <c r="D25" s="6"/>
      <c r="E25" s="7">
        <v>183.1</v>
      </c>
      <c r="F25" s="7">
        <v>183.1</v>
      </c>
      <c r="G25" s="9">
        <f t="shared" si="0"/>
        <v>0</v>
      </c>
      <c r="H25" s="9">
        <f t="shared" si="2"/>
        <v>100</v>
      </c>
    </row>
    <row r="26" spans="1:8" ht="84" customHeight="1" x14ac:dyDescent="0.25">
      <c r="A26" s="22">
        <v>9</v>
      </c>
      <c r="B26" s="53" t="s">
        <v>44</v>
      </c>
      <c r="C26" s="54"/>
      <c r="D26" s="26" t="s">
        <v>23</v>
      </c>
      <c r="E26" s="19">
        <f t="shared" ref="E26:F26" si="4">E27</f>
        <v>3706.4627999999998</v>
      </c>
      <c r="F26" s="19">
        <f t="shared" si="4"/>
        <v>3695.1934900000001</v>
      </c>
      <c r="G26" s="15">
        <f t="shared" si="0"/>
        <v>-11.269309999999678</v>
      </c>
      <c r="H26" s="15">
        <f>SUM(F26/E26*100)</f>
        <v>99.695955130050152</v>
      </c>
    </row>
    <row r="27" spans="1:8" ht="15.75" x14ac:dyDescent="0.25">
      <c r="A27" s="22"/>
      <c r="B27" s="27" t="s">
        <v>4</v>
      </c>
      <c r="C27" s="28">
        <v>908</v>
      </c>
      <c r="D27" s="6"/>
      <c r="E27" s="7">
        <v>3706.4627999999998</v>
      </c>
      <c r="F27" s="8">
        <v>3695.1934900000001</v>
      </c>
      <c r="G27" s="9">
        <f t="shared" si="0"/>
        <v>-11.269309999999678</v>
      </c>
      <c r="H27" s="9">
        <f>SUM(F27/E27*100)</f>
        <v>99.695955130050152</v>
      </c>
    </row>
    <row r="28" spans="1:8" ht="39" customHeight="1" x14ac:dyDescent="0.25">
      <c r="A28" s="22">
        <v>10</v>
      </c>
      <c r="B28" s="59" t="s">
        <v>48</v>
      </c>
      <c r="C28" s="60"/>
      <c r="D28" s="49" t="s">
        <v>49</v>
      </c>
      <c r="E28" s="50">
        <f>E29+E30+E31</f>
        <v>67667.539730000004</v>
      </c>
      <c r="F28" s="50">
        <f t="shared" ref="F28" si="5">F29+F30+F31</f>
        <v>67667.539730000004</v>
      </c>
      <c r="G28" s="15">
        <f t="shared" si="0"/>
        <v>0</v>
      </c>
      <c r="H28" s="15">
        <f t="shared" ref="H28:H31" si="6">SUM(F28/E28*100)</f>
        <v>100</v>
      </c>
    </row>
    <row r="29" spans="1:8" ht="31.5" hidden="1" x14ac:dyDescent="0.25">
      <c r="A29" s="22"/>
      <c r="B29" s="4" t="s">
        <v>10</v>
      </c>
      <c r="C29" s="5">
        <v>902</v>
      </c>
      <c r="D29" s="6"/>
      <c r="E29" s="7">
        <v>0</v>
      </c>
      <c r="F29" s="7">
        <v>0</v>
      </c>
      <c r="G29" s="9">
        <f t="shared" si="0"/>
        <v>0</v>
      </c>
      <c r="H29" s="9">
        <v>0</v>
      </c>
    </row>
    <row r="30" spans="1:8" ht="31.5" x14ac:dyDescent="0.25">
      <c r="A30" s="22"/>
      <c r="B30" s="4" t="s">
        <v>2</v>
      </c>
      <c r="C30" s="5">
        <v>905</v>
      </c>
      <c r="D30" s="6"/>
      <c r="E30" s="7">
        <v>64505.73575</v>
      </c>
      <c r="F30" s="7">
        <v>64505.73575</v>
      </c>
      <c r="G30" s="9">
        <f t="shared" si="0"/>
        <v>0</v>
      </c>
      <c r="H30" s="9">
        <f t="shared" si="6"/>
        <v>100</v>
      </c>
    </row>
    <row r="31" spans="1:8" ht="15.75" x14ac:dyDescent="0.25">
      <c r="A31" s="22"/>
      <c r="B31" s="4" t="s">
        <v>11</v>
      </c>
      <c r="C31" s="17">
        <v>908</v>
      </c>
      <c r="D31" s="6"/>
      <c r="E31" s="7">
        <v>3161.8039800000001</v>
      </c>
      <c r="F31" s="7">
        <v>3161.8039800000001</v>
      </c>
      <c r="G31" s="9">
        <f t="shared" si="0"/>
        <v>0</v>
      </c>
      <c r="H31" s="9">
        <f t="shared" si="6"/>
        <v>100</v>
      </c>
    </row>
    <row r="32" spans="1:8" ht="46.5" customHeight="1" x14ac:dyDescent="0.25">
      <c r="A32" s="22">
        <v>11</v>
      </c>
      <c r="B32" s="53" t="s">
        <v>45</v>
      </c>
      <c r="C32" s="54"/>
      <c r="D32" s="26" t="s">
        <v>24</v>
      </c>
      <c r="E32" s="19">
        <f>E33</f>
        <v>100</v>
      </c>
      <c r="F32" s="19">
        <f>F33</f>
        <v>99.938050000000004</v>
      </c>
      <c r="G32" s="15">
        <f t="shared" si="0"/>
        <v>-6.1949999999995953E-2</v>
      </c>
      <c r="H32" s="15">
        <f t="shared" si="2"/>
        <v>99.938050000000004</v>
      </c>
    </row>
    <row r="33" spans="1:8" ht="31.5" x14ac:dyDescent="0.25">
      <c r="A33" s="24"/>
      <c r="B33" s="4" t="s">
        <v>2</v>
      </c>
      <c r="C33" s="5">
        <v>905</v>
      </c>
      <c r="D33" s="6"/>
      <c r="E33" s="7">
        <v>100</v>
      </c>
      <c r="F33" s="8">
        <v>99.938050000000004</v>
      </c>
      <c r="G33" s="9">
        <f t="shared" si="0"/>
        <v>-6.1949999999995953E-2</v>
      </c>
      <c r="H33" s="9">
        <f t="shared" si="2"/>
        <v>99.938050000000004</v>
      </c>
    </row>
    <row r="34" spans="1:8" ht="43.5" customHeight="1" x14ac:dyDescent="0.25">
      <c r="A34" s="12">
        <v>12</v>
      </c>
      <c r="B34" s="53" t="s">
        <v>38</v>
      </c>
      <c r="C34" s="54"/>
      <c r="D34" s="26" t="s">
        <v>25</v>
      </c>
      <c r="E34" s="19">
        <f>E35+E36+E37</f>
        <v>306</v>
      </c>
      <c r="F34" s="19">
        <f>F35+F36+F37</f>
        <v>262.77552000000003</v>
      </c>
      <c r="G34" s="15">
        <f t="shared" si="0"/>
        <v>-43.224479999999971</v>
      </c>
      <c r="H34" s="15">
        <f t="shared" si="2"/>
        <v>85.874352941176483</v>
      </c>
    </row>
    <row r="35" spans="1:8" ht="28.5" customHeight="1" x14ac:dyDescent="0.25">
      <c r="A35" s="24"/>
      <c r="B35" s="4" t="s">
        <v>10</v>
      </c>
      <c r="C35" s="5">
        <v>902</v>
      </c>
      <c r="D35" s="6"/>
      <c r="E35" s="45">
        <v>10</v>
      </c>
      <c r="F35" s="46">
        <v>10</v>
      </c>
      <c r="G35" s="9">
        <f t="shared" si="0"/>
        <v>0</v>
      </c>
      <c r="H35" s="9">
        <f t="shared" si="2"/>
        <v>100</v>
      </c>
    </row>
    <row r="36" spans="1:8" ht="30.75" customHeight="1" x14ac:dyDescent="0.25">
      <c r="A36" s="24"/>
      <c r="B36" s="4" t="s">
        <v>2</v>
      </c>
      <c r="C36" s="5">
        <v>905</v>
      </c>
      <c r="D36" s="6"/>
      <c r="E36" s="7">
        <v>296</v>
      </c>
      <c r="F36" s="8">
        <v>252.77552</v>
      </c>
      <c r="G36" s="9">
        <f t="shared" si="0"/>
        <v>-43.22448</v>
      </c>
      <c r="H36" s="9">
        <f t="shared" si="2"/>
        <v>85.397135135135144</v>
      </c>
    </row>
    <row r="37" spans="1:8" ht="15.75" hidden="1" x14ac:dyDescent="0.25">
      <c r="A37" s="16"/>
      <c r="B37" s="4" t="s">
        <v>11</v>
      </c>
      <c r="C37" s="17">
        <v>908</v>
      </c>
      <c r="D37" s="6"/>
      <c r="E37" s="7">
        <v>0</v>
      </c>
      <c r="F37" s="8">
        <v>0</v>
      </c>
      <c r="G37" s="9">
        <f t="shared" si="0"/>
        <v>0</v>
      </c>
      <c r="H37" s="9">
        <v>0</v>
      </c>
    </row>
    <row r="38" spans="1:8" ht="54.75" customHeight="1" x14ac:dyDescent="0.25">
      <c r="A38" s="22">
        <v>13</v>
      </c>
      <c r="B38" s="53" t="s">
        <v>50</v>
      </c>
      <c r="C38" s="54"/>
      <c r="D38" s="49" t="s">
        <v>51</v>
      </c>
      <c r="E38" s="19">
        <f>E39+E40+E41</f>
        <v>92.130499999999998</v>
      </c>
      <c r="F38" s="19">
        <f>F39+F40+F41</f>
        <v>92.130499999999998</v>
      </c>
      <c r="G38" s="9">
        <f t="shared" ref="G38:G41" si="7">SUM(F38-E38)</f>
        <v>0</v>
      </c>
      <c r="H38" s="9">
        <f t="shared" si="2"/>
        <v>100</v>
      </c>
    </row>
    <row r="39" spans="1:8" ht="31.5" hidden="1" x14ac:dyDescent="0.25">
      <c r="A39" s="16"/>
      <c r="B39" s="4" t="s">
        <v>10</v>
      </c>
      <c r="C39" s="5">
        <v>902</v>
      </c>
      <c r="D39" s="6"/>
      <c r="E39" s="7"/>
      <c r="F39" s="7"/>
      <c r="G39" s="9">
        <f t="shared" si="7"/>
        <v>0</v>
      </c>
      <c r="H39" s="9">
        <v>0</v>
      </c>
    </row>
    <row r="40" spans="1:8" ht="31.5" hidden="1" x14ac:dyDescent="0.25">
      <c r="A40" s="16"/>
      <c r="B40" s="4" t="s">
        <v>2</v>
      </c>
      <c r="C40" s="5">
        <v>905</v>
      </c>
      <c r="D40" s="6"/>
      <c r="E40" s="7"/>
      <c r="F40" s="7"/>
      <c r="G40" s="9">
        <f t="shared" si="7"/>
        <v>0</v>
      </c>
      <c r="H40" s="9">
        <v>0</v>
      </c>
    </row>
    <row r="41" spans="1:8" ht="15.75" x14ac:dyDescent="0.25">
      <c r="A41" s="16"/>
      <c r="B41" s="4" t="s">
        <v>11</v>
      </c>
      <c r="C41" s="17">
        <v>908</v>
      </c>
      <c r="D41" s="6"/>
      <c r="E41" s="7">
        <v>92.130499999999998</v>
      </c>
      <c r="F41" s="7">
        <v>92.130499999999998</v>
      </c>
      <c r="G41" s="9">
        <f t="shared" si="7"/>
        <v>0</v>
      </c>
      <c r="H41" s="9">
        <f t="shared" si="2"/>
        <v>100</v>
      </c>
    </row>
    <row r="42" spans="1:8" ht="44.25" customHeight="1" x14ac:dyDescent="0.25">
      <c r="A42" s="22">
        <v>14</v>
      </c>
      <c r="B42" s="53" t="s">
        <v>39</v>
      </c>
      <c r="C42" s="54"/>
      <c r="D42" s="26" t="s">
        <v>26</v>
      </c>
      <c r="E42" s="19">
        <f>E43+E44+E45+E46</f>
        <v>2229.8000000000002</v>
      </c>
      <c r="F42" s="19">
        <f>F43+F44+F45+F46</f>
        <v>2217.8756100000001</v>
      </c>
      <c r="G42" s="15">
        <f t="shared" si="0"/>
        <v>-11.92439000000013</v>
      </c>
      <c r="H42" s="15">
        <f t="shared" si="2"/>
        <v>99.465226029240284</v>
      </c>
    </row>
    <row r="43" spans="1:8" ht="15.75" x14ac:dyDescent="0.25">
      <c r="A43" s="22"/>
      <c r="B43" s="4" t="s">
        <v>11</v>
      </c>
      <c r="C43" s="17">
        <v>908</v>
      </c>
      <c r="D43" s="6"/>
      <c r="E43" s="7">
        <v>2229.8000000000002</v>
      </c>
      <c r="F43" s="8">
        <v>2217.8756100000001</v>
      </c>
      <c r="G43" s="9">
        <f t="shared" si="0"/>
        <v>-11.92439000000013</v>
      </c>
      <c r="H43" s="9">
        <f t="shared" si="2"/>
        <v>99.465226029240284</v>
      </c>
    </row>
    <row r="44" spans="1:8" ht="31.5" hidden="1" x14ac:dyDescent="0.25">
      <c r="A44" s="22"/>
      <c r="B44" s="4" t="s">
        <v>12</v>
      </c>
      <c r="C44" s="17">
        <v>902</v>
      </c>
      <c r="D44" s="18"/>
      <c r="E44" s="7"/>
      <c r="F44" s="8"/>
      <c r="G44" s="9">
        <f t="shared" si="0"/>
        <v>0</v>
      </c>
      <c r="H44" s="9" t="e">
        <f t="shared" si="2"/>
        <v>#DIV/0!</v>
      </c>
    </row>
    <row r="45" spans="1:8" ht="31.5" hidden="1" x14ac:dyDescent="0.25">
      <c r="A45" s="22"/>
      <c r="B45" s="4" t="s">
        <v>13</v>
      </c>
      <c r="C45" s="17">
        <v>910</v>
      </c>
      <c r="D45" s="18"/>
      <c r="E45" s="7"/>
      <c r="F45" s="8"/>
      <c r="G45" s="9">
        <f t="shared" si="0"/>
        <v>0</v>
      </c>
      <c r="H45" s="9">
        <v>0</v>
      </c>
    </row>
    <row r="46" spans="1:8" ht="31.5" hidden="1" x14ac:dyDescent="0.25">
      <c r="A46" s="29"/>
      <c r="B46" s="4" t="s">
        <v>2</v>
      </c>
      <c r="C46" s="5">
        <v>905</v>
      </c>
      <c r="D46" s="6"/>
      <c r="E46" s="7"/>
      <c r="F46" s="8"/>
      <c r="G46" s="9">
        <f t="shared" si="0"/>
        <v>0</v>
      </c>
      <c r="H46" s="9" t="e">
        <f t="shared" si="2"/>
        <v>#DIV/0!</v>
      </c>
    </row>
    <row r="47" spans="1:8" ht="52.5" customHeight="1" x14ac:dyDescent="0.25">
      <c r="A47" s="29">
        <v>15</v>
      </c>
      <c r="B47" s="30" t="s">
        <v>46</v>
      </c>
      <c r="C47" s="31"/>
      <c r="D47" s="26" t="s">
        <v>27</v>
      </c>
      <c r="E47" s="32">
        <f>E48</f>
        <v>15494.517</v>
      </c>
      <c r="F47" s="32">
        <f>F48</f>
        <v>15373.85864</v>
      </c>
      <c r="G47" s="15">
        <f>SUM(F47-E47)</f>
        <v>-120.65835999999945</v>
      </c>
      <c r="H47" s="15">
        <f t="shared" si="2"/>
        <v>99.221283503061116</v>
      </c>
    </row>
    <row r="48" spans="1:8" ht="15.75" x14ac:dyDescent="0.25">
      <c r="A48" s="29"/>
      <c r="B48" s="4" t="s">
        <v>4</v>
      </c>
      <c r="C48" s="5">
        <v>908</v>
      </c>
      <c r="D48" s="6"/>
      <c r="E48" s="33">
        <v>15494.517</v>
      </c>
      <c r="F48" s="34">
        <v>15373.85864</v>
      </c>
      <c r="G48" s="15">
        <f t="shared" ref="G48:G52" si="8">SUM(F48-E48)</f>
        <v>-120.65835999999945</v>
      </c>
      <c r="H48" s="15">
        <f t="shared" ref="H48:H52" si="9">SUM(F48/E48*100)</f>
        <v>99.221283503061116</v>
      </c>
    </row>
    <row r="49" spans="1:9" ht="65.25" customHeight="1" x14ac:dyDescent="0.25">
      <c r="A49" s="29">
        <v>16</v>
      </c>
      <c r="B49" s="35" t="s">
        <v>40</v>
      </c>
      <c r="C49" s="5"/>
      <c r="D49" s="26" t="s">
        <v>33</v>
      </c>
      <c r="E49" s="36">
        <f>E51+E50</f>
        <v>225</v>
      </c>
      <c r="F49" s="36">
        <f>F51+F50</f>
        <v>224.76050000000001</v>
      </c>
      <c r="G49" s="15">
        <f t="shared" si="8"/>
        <v>-0.2394999999999925</v>
      </c>
      <c r="H49" s="15">
        <f t="shared" si="9"/>
        <v>99.893555555555551</v>
      </c>
    </row>
    <row r="50" spans="1:9" ht="30" customHeight="1" x14ac:dyDescent="0.25">
      <c r="A50" s="29"/>
      <c r="B50" s="4" t="s">
        <v>2</v>
      </c>
      <c r="C50" s="5">
        <v>905</v>
      </c>
      <c r="D50" s="6"/>
      <c r="E50" s="7">
        <v>5</v>
      </c>
      <c r="F50" s="8">
        <v>4.7605000000000004</v>
      </c>
      <c r="G50" s="9">
        <f t="shared" ref="G50" si="10">SUM(F50-E50)</f>
        <v>-0.2394999999999996</v>
      </c>
      <c r="H50" s="9">
        <f t="shared" ref="H50" si="11">SUM(F50/E50*100)</f>
        <v>95.210000000000008</v>
      </c>
    </row>
    <row r="51" spans="1:9" ht="31.5" customHeight="1" x14ac:dyDescent="0.25">
      <c r="A51" s="29"/>
      <c r="B51" s="4" t="s">
        <v>4</v>
      </c>
      <c r="C51" s="5">
        <v>908</v>
      </c>
      <c r="D51" s="6"/>
      <c r="E51" s="33">
        <v>220</v>
      </c>
      <c r="F51" s="34">
        <v>220</v>
      </c>
      <c r="G51" s="9">
        <f t="shared" si="8"/>
        <v>0</v>
      </c>
      <c r="H51" s="9">
        <f t="shared" si="9"/>
        <v>100</v>
      </c>
    </row>
    <row r="52" spans="1:9" ht="63" customHeight="1" x14ac:dyDescent="0.25">
      <c r="A52" s="29">
        <v>17</v>
      </c>
      <c r="B52" s="35" t="s">
        <v>42</v>
      </c>
      <c r="C52" s="5"/>
      <c r="D52" s="26" t="s">
        <v>32</v>
      </c>
      <c r="E52" s="36">
        <f>E53</f>
        <v>795.41</v>
      </c>
      <c r="F52" s="36">
        <f>F53</f>
        <v>256.40800000000002</v>
      </c>
      <c r="G52" s="15">
        <f t="shared" si="8"/>
        <v>-539.00199999999995</v>
      </c>
      <c r="H52" s="15">
        <f t="shared" si="9"/>
        <v>32.235953784840525</v>
      </c>
    </row>
    <row r="53" spans="1:9" ht="30" customHeight="1" x14ac:dyDescent="0.25">
      <c r="A53" s="29"/>
      <c r="B53" s="4" t="s">
        <v>4</v>
      </c>
      <c r="C53" s="5">
        <v>908</v>
      </c>
      <c r="D53" s="6"/>
      <c r="E53" s="33">
        <v>795.41</v>
      </c>
      <c r="F53" s="34">
        <v>256.40800000000002</v>
      </c>
      <c r="G53" s="15">
        <f t="shared" ref="G53:G54" si="12">SUM(F53-E53)</f>
        <v>-539.00199999999995</v>
      </c>
      <c r="H53" s="15">
        <f t="shared" ref="H53:H54" si="13">SUM(F53/E53*100)</f>
        <v>32.235953784840525</v>
      </c>
    </row>
    <row r="54" spans="1:9" ht="60.75" customHeight="1" x14ac:dyDescent="0.25">
      <c r="A54" s="22"/>
      <c r="B54" s="35" t="s">
        <v>15</v>
      </c>
      <c r="C54" s="16"/>
      <c r="D54" s="37"/>
      <c r="E54" s="52">
        <f>E5+E7+E9+E11+E13+E18+E20+E22+E26+E32+E34+E42+E47+E49+E52+E28+E38</f>
        <v>795866.38021999993</v>
      </c>
      <c r="F54" s="52">
        <f>F5+F7+F9+F11+F13+F18+F20+F22+F26+F32+F34+F42+F47+F49+F52+F28+F38</f>
        <v>793514.09796999989</v>
      </c>
      <c r="G54" s="15">
        <f t="shared" si="12"/>
        <v>-2352.2822500000475</v>
      </c>
      <c r="H54" s="15">
        <f t="shared" si="13"/>
        <v>99.704437540212481</v>
      </c>
      <c r="I54" s="41"/>
    </row>
    <row r="55" spans="1:9" ht="15.75" x14ac:dyDescent="0.25">
      <c r="A55" s="38"/>
      <c r="B55" s="39"/>
      <c r="C55" s="40"/>
      <c r="D55" s="40"/>
    </row>
    <row r="56" spans="1:9" ht="15.75" x14ac:dyDescent="0.25">
      <c r="A56" s="40"/>
      <c r="B56" s="3"/>
      <c r="C56" s="1"/>
      <c r="D56" s="1"/>
      <c r="E56" s="2"/>
      <c r="F56" s="51"/>
      <c r="G56" s="2"/>
      <c r="H56" s="2"/>
    </row>
    <row r="57" spans="1:9" ht="29.25" customHeight="1" x14ac:dyDescent="0.25">
      <c r="A57" s="40"/>
    </row>
    <row r="58" spans="1:9" ht="48.75" customHeight="1" x14ac:dyDescent="0.25">
      <c r="A58" s="3"/>
    </row>
    <row r="59" spans="1:9" ht="116.25" customHeight="1" x14ac:dyDescent="0.25"/>
  </sheetData>
  <mergeCells count="23">
    <mergeCell ref="B28:C28"/>
    <mergeCell ref="B38:C38"/>
    <mergeCell ref="A1:H1"/>
    <mergeCell ref="B34:C34"/>
    <mergeCell ref="A2:E2"/>
    <mergeCell ref="A3:A4"/>
    <mergeCell ref="B9:C9"/>
    <mergeCell ref="B42:C42"/>
    <mergeCell ref="F3:F4"/>
    <mergeCell ref="G3:G4"/>
    <mergeCell ref="H3:H4"/>
    <mergeCell ref="E3:E4"/>
    <mergeCell ref="D3:D4"/>
    <mergeCell ref="B26:C26"/>
    <mergeCell ref="B32:C32"/>
    <mergeCell ref="B20:C20"/>
    <mergeCell ref="B5:C5"/>
    <mergeCell ref="B7:C7"/>
    <mergeCell ref="B11:C11"/>
    <mergeCell ref="B13:C13"/>
    <mergeCell ref="B18:C18"/>
    <mergeCell ref="B3:B4"/>
    <mergeCell ref="C3:C4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Support764</cp:lastModifiedBy>
  <cp:lastPrinted>2020-04-15T09:25:53Z</cp:lastPrinted>
  <dcterms:created xsi:type="dcterms:W3CDTF">2013-11-12T13:28:52Z</dcterms:created>
  <dcterms:modified xsi:type="dcterms:W3CDTF">2023-01-20T13:07:22Z</dcterms:modified>
</cp:coreProperties>
</file>