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Лист1" sheetId="2" r:id="rId1"/>
    <sheet name="Лист3" sheetId="3" r:id="rId2"/>
  </sheets>
  <definedNames>
    <definedName name="_xlnm.Print_Area" localSheetId="0">Лист1!$A$1:$H$48</definedName>
  </definedNames>
  <calcPr calcId="145621"/>
</workbook>
</file>

<file path=xl/calcChain.xml><?xml version="1.0" encoding="utf-8"?>
<calcChain xmlns="http://schemas.openxmlformats.org/spreadsheetml/2006/main">
  <c r="F24" i="2" l="1"/>
  <c r="F22" i="2"/>
  <c r="E22" i="2"/>
  <c r="F37" i="2" l="1"/>
  <c r="E37" i="2"/>
  <c r="E42" i="2" l="1"/>
  <c r="F26" i="2"/>
  <c r="E26" i="2"/>
  <c r="F42" i="2" l="1"/>
  <c r="F39" i="2" l="1"/>
  <c r="E39" i="2"/>
  <c r="H40" i="2"/>
  <c r="G40" i="2"/>
  <c r="G42" i="2" l="1"/>
  <c r="H42" i="2"/>
  <c r="H43" i="2"/>
  <c r="G43" i="2"/>
  <c r="H38" i="2"/>
  <c r="H39" i="2"/>
  <c r="H41" i="2"/>
  <c r="G38" i="2"/>
  <c r="G39" i="2"/>
  <c r="G41" i="2"/>
  <c r="H16" i="2"/>
  <c r="H14" i="2"/>
  <c r="H15" i="2"/>
  <c r="H17" i="2"/>
  <c r="F13" i="2"/>
  <c r="E13" i="2"/>
  <c r="H13" i="2" l="1"/>
  <c r="G13" i="2"/>
  <c r="G16" i="2" l="1"/>
  <c r="H26" i="2" l="1"/>
  <c r="G36" i="2"/>
  <c r="G35" i="2"/>
  <c r="G34" i="2"/>
  <c r="G33" i="2"/>
  <c r="G31" i="2"/>
  <c r="G30" i="2"/>
  <c r="G29" i="2"/>
  <c r="G27" i="2"/>
  <c r="G25" i="2"/>
  <c r="G23" i="2"/>
  <c r="G21" i="2"/>
  <c r="G19" i="2"/>
  <c r="G17" i="2"/>
  <c r="G15" i="2"/>
  <c r="G14" i="2"/>
  <c r="G12" i="2"/>
  <c r="G10" i="2"/>
  <c r="G8" i="2"/>
  <c r="G6" i="2"/>
  <c r="H36" i="2"/>
  <c r="H34" i="2"/>
  <c r="H33" i="2"/>
  <c r="H31" i="2"/>
  <c r="H30" i="2"/>
  <c r="H29" i="2"/>
  <c r="H27" i="2"/>
  <c r="H25" i="2"/>
  <c r="H23" i="2"/>
  <c r="H21" i="2"/>
  <c r="H19" i="2"/>
  <c r="H12" i="2"/>
  <c r="H10" i="2"/>
  <c r="H8" i="2"/>
  <c r="H6" i="2"/>
  <c r="F32" i="2"/>
  <c r="F28" i="2"/>
  <c r="F20" i="2"/>
  <c r="F18" i="2"/>
  <c r="F11" i="2"/>
  <c r="F9" i="2"/>
  <c r="F7" i="2"/>
  <c r="F5" i="2"/>
  <c r="F44" i="2" l="1"/>
  <c r="G37" i="2"/>
  <c r="G26" i="2"/>
  <c r="H37" i="2"/>
  <c r="G22" i="2"/>
  <c r="E20" i="2"/>
  <c r="G20" i="2" s="1"/>
  <c r="E18" i="2"/>
  <c r="H18" i="2" s="1"/>
  <c r="E11" i="2"/>
  <c r="G11" i="2" s="1"/>
  <c r="E9" i="2"/>
  <c r="H9" i="2" s="1"/>
  <c r="E7" i="2"/>
  <c r="E5" i="2"/>
  <c r="G5" i="2" s="1"/>
  <c r="H7" i="2" l="1"/>
  <c r="G18" i="2"/>
  <c r="H22" i="2"/>
  <c r="H20" i="2"/>
  <c r="G7" i="2"/>
  <c r="H5" i="2"/>
  <c r="H11" i="2"/>
  <c r="G9" i="2"/>
  <c r="E32" i="2"/>
  <c r="E28" i="2"/>
  <c r="E24" i="2"/>
  <c r="E44" i="2" l="1"/>
  <c r="H44" i="2" s="1"/>
  <c r="H24" i="2"/>
  <c r="G24" i="2"/>
  <c r="G28" i="2"/>
  <c r="H28" i="2"/>
  <c r="H32" i="2"/>
  <c r="G32" i="2"/>
  <c r="G44" i="2" l="1"/>
</calcChain>
</file>

<file path=xl/sharedStrings.xml><?xml version="1.0" encoding="utf-8"?>
<sst xmlns="http://schemas.openxmlformats.org/spreadsheetml/2006/main" count="69" uniqueCount="53">
  <si>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</si>
  <si>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</si>
  <si>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</si>
  <si>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</si>
  <si>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</si>
  <si>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</si>
  <si>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</si>
  <si>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</si>
  <si>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</si>
  <si>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</si>
  <si>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</si>
  <si>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</si>
  <si>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</si>
  <si>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</si>
  <si>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</si>
  <si>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</si>
  <si>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Муниципальная программа МО "Гиагинский район" Развитие культуры и искусства" на 2014-2018 годы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</si>
  <si>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</si>
  <si>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</si>
  <si>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</si>
  <si>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</si>
  <si>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</si>
  <si>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</si>
  <si>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</si>
  <si>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</si>
  <si>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</si>
  <si>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</si>
  <si>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</si>
  <si>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</si>
  <si>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</si>
  <si>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</si>
  <si>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</si>
  <si>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</si>
  <si>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</si>
  <si>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</si>
  <si>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</si>
  <si>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</si>
  <si>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</si>
  <si>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</si>
  <si>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</si>
  <si>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</si>
  <si>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>Муниципальная программа МО "Гиагинский район" "Развитие физической культуры и спорта  в МО "Гиагинский район""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</si>
  <si>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продовольствия" 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</si>
  <si>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</t>
  </si>
  <si>
    <t>Муниципальная программа МО "Гиагинский район" "Обеспечение безопасности дорожного движения в Гиагинском районе"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</si>
  <si>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</si>
  <si>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</t>
  </si>
  <si>
    <t xml:space="preserve">Муниципальная программа МО "Гиагинский район" "Обеспечение доступным и комфортным жильем"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</si>
  <si>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</si>
  <si>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"Гиагинсикй район" "Социальная помощь малоимущим гражданам и другим категориям граждан" </t>
  </si>
  <si>
    <t>Исполнение муниципальных программ  муниципального образования «Гиагинский район» с распределением бюджетных ассигнований за   2019 год</t>
  </si>
  <si>
    <t>Уточненный план на 01.01.2020 г.</t>
  </si>
  <si>
    <t>Фактическое исполнение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</si>
</sst>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/>
    <xf numFmtId="164" fontId="4" fillId="0" borderId="0" xfId="0" applyNumberFormat="1" applyFont="1" applyFill="1" applyAlignment="1">
      <alignment horizontal="right" vertical="top" wrapText="1"/>
    </xf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topLeftCell="A40" zoomScaleNormal="100" workbookViewId="0">
      <selection activeCell="F18" sqref="F18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7" style="1" customWidth="1"/>
    <col min="4" max="4" width="14.5703125" style="1" customWidth="1"/>
    <col min="5" max="5" width="15.42578125" style="32" customWidth="1"/>
    <col min="6" max="6" width="15.5703125" style="32" customWidth="1"/>
    <col min="7" max="7" width="14.7109375" style="1" customWidth="1"/>
    <col min="8" max="8" width="13.42578125" style="1" customWidth="1"/>
    <col min="9" max="9" width="6.5703125" style="1" customWidth="1"/>
    <col min="10" max="16384" width="9.140625" style="1"/>
  </cols>
  <sheetData>
    <row r="1" spans="1:8" ht="54.75" customHeight="1" x14ac:dyDescent="0.25">
      <c r="A1" s="36" t="s">
        <v>50</v>
      </c>
      <c r="B1" s="36"/>
      <c r="C1" s="36"/>
      <c r="D1" s="36"/>
      <c r="E1" s="36"/>
      <c r="F1" s="36"/>
      <c r="G1" s="36"/>
      <c r="H1" s="36"/>
    </row>
    <row r="2" spans="1:8" ht="21" customHeight="1" x14ac:dyDescent="0.25">
      <c r="A2" s="43"/>
      <c r="B2" s="43"/>
      <c r="C2" s="43"/>
      <c r="D2" s="43"/>
      <c r="E2" s="43"/>
      <c r="F2" s="27"/>
      <c r="G2" s="2"/>
      <c r="H2" s="2" t="s">
        <v>0</v>
      </c>
    </row>
    <row r="3" spans="1:8" ht="15.75" customHeight="1" x14ac:dyDescent="0.25">
      <c r="A3" s="41" t="s">
        <v>6</v>
      </c>
      <c r="B3" s="41" t="s">
        <v>1</v>
      </c>
      <c r="C3" s="41" t="s">
        <v>14</v>
      </c>
      <c r="D3" s="41" t="s">
        <v>18</v>
      </c>
      <c r="E3" s="39" t="s">
        <v>51</v>
      </c>
      <c r="F3" s="39" t="s">
        <v>52</v>
      </c>
      <c r="G3" s="41" t="s">
        <v>19</v>
      </c>
      <c r="H3" s="41" t="s">
        <v>20</v>
      </c>
    </row>
    <row r="4" spans="1:8" ht="69.75" customHeight="1" x14ac:dyDescent="0.25">
      <c r="A4" s="42"/>
      <c r="B4" s="42"/>
      <c r="C4" s="42"/>
      <c r="D4" s="42"/>
      <c r="E4" s="40"/>
      <c r="F4" s="40"/>
      <c r="G4" s="42"/>
      <c r="H4" s="42"/>
    </row>
    <row r="5" spans="1:8" ht="45" customHeight="1" x14ac:dyDescent="0.25">
      <c r="A5" s="3" t="s">
        <v>7</v>
      </c>
      <c r="B5" s="37" t="s">
        <v>37</v>
      </c>
      <c r="C5" s="38"/>
      <c r="D5" s="4" t="s">
        <v>21</v>
      </c>
      <c r="E5" s="5">
        <f>E6</f>
        <v>432317.3</v>
      </c>
      <c r="F5" s="5">
        <f>F6</f>
        <v>430573.3</v>
      </c>
      <c r="G5" s="6">
        <f>SUM(F5-E5)</f>
        <v>-1744</v>
      </c>
      <c r="H5" s="6">
        <f>SUM(F5/E5*100)</f>
        <v>99.596592595299796</v>
      </c>
    </row>
    <row r="6" spans="1:8" ht="35.25" customHeight="1" x14ac:dyDescent="0.25">
      <c r="A6" s="7"/>
      <c r="B6" s="8" t="s">
        <v>2</v>
      </c>
      <c r="C6" s="9">
        <v>905</v>
      </c>
      <c r="D6" s="10"/>
      <c r="E6" s="28">
        <v>432317.3</v>
      </c>
      <c r="F6" s="29">
        <v>430573.3</v>
      </c>
      <c r="G6" s="11">
        <f t="shared" ref="G6:G36" si="0">SUM(F6-E6)</f>
        <v>-1744</v>
      </c>
      <c r="H6" s="11">
        <f>SUM(F6/E6*100)</f>
        <v>99.596592595299796</v>
      </c>
    </row>
    <row r="7" spans="1:8" ht="42.75" customHeight="1" x14ac:dyDescent="0.25">
      <c r="A7" s="3" t="s">
        <v>8</v>
      </c>
      <c r="B7" s="37" t="s">
        <v>16</v>
      </c>
      <c r="C7" s="38"/>
      <c r="D7" s="4" t="s">
        <v>30</v>
      </c>
      <c r="E7" s="30">
        <f>E8</f>
        <v>102160.7</v>
      </c>
      <c r="F7" s="30">
        <f>F8</f>
        <v>102113</v>
      </c>
      <c r="G7" s="6">
        <f t="shared" si="0"/>
        <v>-47.69999999999709</v>
      </c>
      <c r="H7" s="6">
        <f t="shared" ref="H7:H14" si="1">SUM(F7/E7*100)</f>
        <v>99.953308855557964</v>
      </c>
    </row>
    <row r="8" spans="1:8" ht="30.75" customHeight="1" x14ac:dyDescent="0.25">
      <c r="A8" s="7"/>
      <c r="B8" s="7" t="s">
        <v>3</v>
      </c>
      <c r="C8" s="9">
        <v>902</v>
      </c>
      <c r="D8" s="10"/>
      <c r="E8" s="28">
        <v>102160.7</v>
      </c>
      <c r="F8" s="29">
        <v>102113</v>
      </c>
      <c r="G8" s="11">
        <f t="shared" si="0"/>
        <v>-47.69999999999709</v>
      </c>
      <c r="H8" s="11">
        <f t="shared" si="1"/>
        <v>99.953308855557964</v>
      </c>
    </row>
    <row r="9" spans="1:8" ht="0.75" hidden="1" customHeight="1" x14ac:dyDescent="0.25">
      <c r="A9" s="3" t="s">
        <v>9</v>
      </c>
      <c r="B9" s="37" t="s">
        <v>15</v>
      </c>
      <c r="C9" s="38"/>
      <c r="D9" s="4" t="s">
        <v>31</v>
      </c>
      <c r="E9" s="30">
        <f>E10</f>
        <v>0</v>
      </c>
      <c r="F9" s="30">
        <f>F10</f>
        <v>0</v>
      </c>
      <c r="G9" s="6">
        <f t="shared" si="0"/>
        <v>0</v>
      </c>
      <c r="H9" s="6" t="e">
        <f t="shared" si="1"/>
        <v>#DIV/0!</v>
      </c>
    </row>
    <row r="10" spans="1:8" ht="15.75" hidden="1" x14ac:dyDescent="0.25">
      <c r="A10" s="7"/>
      <c r="B10" s="12" t="s">
        <v>4</v>
      </c>
      <c r="C10" s="9">
        <v>908</v>
      </c>
      <c r="D10" s="10"/>
      <c r="E10" s="28">
        <v>0</v>
      </c>
      <c r="F10" s="29">
        <v>0</v>
      </c>
      <c r="G10" s="11">
        <f t="shared" si="0"/>
        <v>0</v>
      </c>
      <c r="H10" s="11" t="e">
        <f t="shared" si="1"/>
        <v>#DIV/0!</v>
      </c>
    </row>
    <row r="11" spans="1:8" ht="61.5" customHeight="1" x14ac:dyDescent="0.25">
      <c r="A11" s="3">
        <v>3</v>
      </c>
      <c r="B11" s="37" t="s">
        <v>38</v>
      </c>
      <c r="C11" s="38"/>
      <c r="D11" s="4" t="s">
        <v>32</v>
      </c>
      <c r="E11" s="30">
        <f>E12</f>
        <v>18373.400000000001</v>
      </c>
      <c r="F11" s="30">
        <f>F12</f>
        <v>18362.7</v>
      </c>
      <c r="G11" s="6">
        <f t="shared" si="0"/>
        <v>-10.700000000000728</v>
      </c>
      <c r="H11" s="6">
        <f t="shared" si="1"/>
        <v>99.941763636561546</v>
      </c>
    </row>
    <row r="12" spans="1:8" ht="31.5" x14ac:dyDescent="0.25">
      <c r="A12" s="7"/>
      <c r="B12" s="12" t="s">
        <v>5</v>
      </c>
      <c r="C12" s="9">
        <v>903</v>
      </c>
      <c r="D12" s="10"/>
      <c r="E12" s="28">
        <v>18373.400000000001</v>
      </c>
      <c r="F12" s="29">
        <v>18362.7</v>
      </c>
      <c r="G12" s="11">
        <f t="shared" si="0"/>
        <v>-10.700000000000728</v>
      </c>
      <c r="H12" s="11">
        <f t="shared" si="1"/>
        <v>99.941763636561546</v>
      </c>
    </row>
    <row r="13" spans="1:8" ht="60.75" customHeight="1" x14ac:dyDescent="0.25">
      <c r="A13" s="3">
        <v>4</v>
      </c>
      <c r="B13" s="37" t="s">
        <v>39</v>
      </c>
      <c r="C13" s="38"/>
      <c r="D13" s="4" t="s">
        <v>33</v>
      </c>
      <c r="E13" s="30">
        <f>E14+E15+E17+E16</f>
        <v>1352.4</v>
      </c>
      <c r="F13" s="30">
        <f>F14+F15+F17+F16</f>
        <v>1349.1000000000001</v>
      </c>
      <c r="G13" s="6">
        <f>SUM(F13-E13)</f>
        <v>-3.2999999999999545</v>
      </c>
      <c r="H13" s="6">
        <f>SUM(F13/E13*100)</f>
        <v>99.75598935226266</v>
      </c>
    </row>
    <row r="14" spans="1:8" ht="15.75" x14ac:dyDescent="0.25">
      <c r="A14" s="7"/>
      <c r="B14" s="8" t="s">
        <v>4</v>
      </c>
      <c r="C14" s="9">
        <v>908</v>
      </c>
      <c r="D14" s="10"/>
      <c r="E14" s="28">
        <v>22</v>
      </c>
      <c r="F14" s="29">
        <v>22</v>
      </c>
      <c r="G14" s="11">
        <f t="shared" si="0"/>
        <v>0</v>
      </c>
      <c r="H14" s="11">
        <f t="shared" si="1"/>
        <v>100</v>
      </c>
    </row>
    <row r="15" spans="1:8" ht="38.25" customHeight="1" x14ac:dyDescent="0.25">
      <c r="A15" s="7"/>
      <c r="B15" s="8" t="s">
        <v>3</v>
      </c>
      <c r="C15" s="9">
        <v>902</v>
      </c>
      <c r="D15" s="10"/>
      <c r="E15" s="28">
        <v>154.69999999999999</v>
      </c>
      <c r="F15" s="29">
        <v>154.69999999999999</v>
      </c>
      <c r="G15" s="11">
        <f t="shared" si="0"/>
        <v>0</v>
      </c>
      <c r="H15" s="11">
        <f t="shared" ref="H15:H37" si="2">SUM(F15/E15*100)</f>
        <v>100</v>
      </c>
    </row>
    <row r="16" spans="1:8" ht="26.25" hidden="1" customHeight="1" x14ac:dyDescent="0.25">
      <c r="A16" s="7"/>
      <c r="B16" s="12" t="s">
        <v>5</v>
      </c>
      <c r="C16" s="9">
        <v>903</v>
      </c>
      <c r="D16" s="10"/>
      <c r="E16" s="28">
        <v>0</v>
      </c>
      <c r="F16" s="29">
        <v>0</v>
      </c>
      <c r="G16" s="11">
        <f t="shared" ref="G16" si="3">SUM(F16-E16)</f>
        <v>0</v>
      </c>
      <c r="H16" s="11" t="e">
        <f t="shared" si="2"/>
        <v>#DIV/0!</v>
      </c>
    </row>
    <row r="17" spans="1:8" ht="31.5" x14ac:dyDescent="0.25">
      <c r="A17" s="7"/>
      <c r="B17" s="8" t="s">
        <v>2</v>
      </c>
      <c r="C17" s="9">
        <v>905</v>
      </c>
      <c r="D17" s="10"/>
      <c r="E17" s="28">
        <v>1175.7</v>
      </c>
      <c r="F17" s="29">
        <v>1172.4000000000001</v>
      </c>
      <c r="G17" s="11">
        <f t="shared" si="0"/>
        <v>-3.2999999999999545</v>
      </c>
      <c r="H17" s="11">
        <f t="shared" si="2"/>
        <v>99.719316152079614</v>
      </c>
    </row>
    <row r="18" spans="1:8" ht="41.25" customHeight="1" x14ac:dyDescent="0.25">
      <c r="A18" s="3">
        <v>5</v>
      </c>
      <c r="B18" s="37" t="s">
        <v>40</v>
      </c>
      <c r="C18" s="38"/>
      <c r="D18" s="4" t="s">
        <v>22</v>
      </c>
      <c r="E18" s="30">
        <f>E19</f>
        <v>100</v>
      </c>
      <c r="F18" s="30">
        <f>F19</f>
        <v>98.5</v>
      </c>
      <c r="G18" s="6">
        <f t="shared" si="0"/>
        <v>-1.5</v>
      </c>
      <c r="H18" s="6">
        <f t="shared" si="2"/>
        <v>98.5</v>
      </c>
    </row>
    <row r="19" spans="1:8" ht="15.75" x14ac:dyDescent="0.25">
      <c r="A19" s="13"/>
      <c r="B19" s="8" t="s">
        <v>4</v>
      </c>
      <c r="C19" s="9">
        <v>908</v>
      </c>
      <c r="D19" s="10"/>
      <c r="E19" s="28">
        <v>100</v>
      </c>
      <c r="F19" s="29">
        <v>98.5</v>
      </c>
      <c r="G19" s="11">
        <f t="shared" si="0"/>
        <v>-1.5</v>
      </c>
      <c r="H19" s="11">
        <f t="shared" si="2"/>
        <v>98.5</v>
      </c>
    </row>
    <row r="20" spans="1:8" ht="63" customHeight="1" x14ac:dyDescent="0.25">
      <c r="A20" s="3">
        <v>6</v>
      </c>
      <c r="B20" s="37" t="s">
        <v>41</v>
      </c>
      <c r="C20" s="38"/>
      <c r="D20" s="4" t="s">
        <v>23</v>
      </c>
      <c r="E20" s="30">
        <f>E21</f>
        <v>66307.399999999994</v>
      </c>
      <c r="F20" s="30">
        <f>F21</f>
        <v>66300.100000000006</v>
      </c>
      <c r="G20" s="6">
        <f t="shared" si="0"/>
        <v>-7.2999999999883585</v>
      </c>
      <c r="H20" s="6">
        <f t="shared" si="2"/>
        <v>99.988990670724547</v>
      </c>
    </row>
    <row r="21" spans="1:8" ht="15.75" x14ac:dyDescent="0.25">
      <c r="A21" s="7"/>
      <c r="B21" s="8" t="s">
        <v>4</v>
      </c>
      <c r="C21" s="9">
        <v>908</v>
      </c>
      <c r="D21" s="10"/>
      <c r="E21" s="28">
        <v>66307.399999999994</v>
      </c>
      <c r="F21" s="29">
        <v>66300.100000000006</v>
      </c>
      <c r="G21" s="11">
        <f t="shared" si="0"/>
        <v>-7.2999999999883585</v>
      </c>
      <c r="H21" s="11">
        <f t="shared" si="2"/>
        <v>99.988990670724547</v>
      </c>
    </row>
    <row r="22" spans="1:8" ht="81.75" customHeight="1" x14ac:dyDescent="0.25">
      <c r="A22" s="3">
        <v>7</v>
      </c>
      <c r="B22" s="37" t="s">
        <v>42</v>
      </c>
      <c r="C22" s="38"/>
      <c r="D22" s="14" t="s">
        <v>24</v>
      </c>
      <c r="E22" s="30">
        <f>E23</f>
        <v>11521.4</v>
      </c>
      <c r="F22" s="30">
        <f>F23</f>
        <v>11520.8</v>
      </c>
      <c r="G22" s="6">
        <f t="shared" si="0"/>
        <v>-0.6000000000003638</v>
      </c>
      <c r="H22" s="6">
        <f t="shared" si="2"/>
        <v>99.99479229954693</v>
      </c>
    </row>
    <row r="23" spans="1:8" ht="15.75" x14ac:dyDescent="0.25">
      <c r="A23" s="13"/>
      <c r="B23" s="8" t="s">
        <v>4</v>
      </c>
      <c r="C23" s="15">
        <v>908</v>
      </c>
      <c r="D23" s="16"/>
      <c r="E23" s="28">
        <v>11521.4</v>
      </c>
      <c r="F23" s="29">
        <v>11520.8</v>
      </c>
      <c r="G23" s="11">
        <f t="shared" si="0"/>
        <v>-0.6000000000003638</v>
      </c>
      <c r="H23" s="11">
        <f t="shared" si="2"/>
        <v>99.99479229954693</v>
      </c>
    </row>
    <row r="24" spans="1:8" ht="126" customHeight="1" x14ac:dyDescent="0.25">
      <c r="A24" s="3">
        <v>8</v>
      </c>
      <c r="B24" s="37" t="s">
        <v>43</v>
      </c>
      <c r="C24" s="38"/>
      <c r="D24" s="14" t="s">
        <v>25</v>
      </c>
      <c r="E24" s="30">
        <f t="shared" ref="E24:F24" si="4">E25</f>
        <v>2096.6999999999998</v>
      </c>
      <c r="F24" s="30">
        <f t="shared" si="4"/>
        <v>2093.4</v>
      </c>
      <c r="G24" s="6">
        <f t="shared" si="0"/>
        <v>-3.2999999999997272</v>
      </c>
      <c r="H24" s="6">
        <f t="shared" si="2"/>
        <v>99.842609815424254</v>
      </c>
    </row>
    <row r="25" spans="1:8" ht="15.75" x14ac:dyDescent="0.25">
      <c r="A25" s="3"/>
      <c r="B25" s="8" t="s">
        <v>4</v>
      </c>
      <c r="C25" s="15">
        <v>908</v>
      </c>
      <c r="D25" s="16"/>
      <c r="E25" s="28">
        <v>2096.6999999999998</v>
      </c>
      <c r="F25" s="29">
        <v>2093.4</v>
      </c>
      <c r="G25" s="11">
        <f t="shared" si="0"/>
        <v>-3.2999999999997272</v>
      </c>
      <c r="H25" s="11">
        <f t="shared" si="2"/>
        <v>99.842609815424254</v>
      </c>
    </row>
    <row r="26" spans="1:8" ht="69" customHeight="1" x14ac:dyDescent="0.25">
      <c r="A26" s="3">
        <v>9</v>
      </c>
      <c r="B26" s="37" t="s">
        <v>44</v>
      </c>
      <c r="C26" s="38"/>
      <c r="D26" s="14" t="s">
        <v>26</v>
      </c>
      <c r="E26" s="30">
        <f>E27</f>
        <v>100</v>
      </c>
      <c r="F26" s="30">
        <f>F27</f>
        <v>100</v>
      </c>
      <c r="G26" s="6">
        <f t="shared" si="0"/>
        <v>0</v>
      </c>
      <c r="H26" s="6">
        <f t="shared" si="2"/>
        <v>100</v>
      </c>
    </row>
    <row r="27" spans="1:8" ht="31.5" x14ac:dyDescent="0.25">
      <c r="A27" s="13"/>
      <c r="B27" s="8" t="s">
        <v>2</v>
      </c>
      <c r="C27" s="15">
        <v>905</v>
      </c>
      <c r="D27" s="16"/>
      <c r="E27" s="28">
        <v>100</v>
      </c>
      <c r="F27" s="29">
        <v>100</v>
      </c>
      <c r="G27" s="11">
        <f t="shared" si="0"/>
        <v>0</v>
      </c>
      <c r="H27" s="11">
        <f t="shared" si="2"/>
        <v>100</v>
      </c>
    </row>
    <row r="28" spans="1:8" ht="43.5" customHeight="1" x14ac:dyDescent="0.25">
      <c r="A28" s="3">
        <v>10</v>
      </c>
      <c r="B28" s="37" t="s">
        <v>45</v>
      </c>
      <c r="C28" s="38"/>
      <c r="D28" s="14" t="s">
        <v>27</v>
      </c>
      <c r="E28" s="30">
        <f>E29+E30+E31</f>
        <v>800.3</v>
      </c>
      <c r="F28" s="30">
        <f>F29+F30+F31</f>
        <v>800.3</v>
      </c>
      <c r="G28" s="6">
        <f t="shared" si="0"/>
        <v>0</v>
      </c>
      <c r="H28" s="6">
        <f t="shared" si="2"/>
        <v>100</v>
      </c>
    </row>
    <row r="29" spans="1:8" ht="31.5" x14ac:dyDescent="0.25">
      <c r="A29" s="13"/>
      <c r="B29" s="8" t="s">
        <v>10</v>
      </c>
      <c r="C29" s="15">
        <v>902</v>
      </c>
      <c r="D29" s="16"/>
      <c r="E29" s="28">
        <v>10</v>
      </c>
      <c r="F29" s="29">
        <v>10</v>
      </c>
      <c r="G29" s="11">
        <f t="shared" si="0"/>
        <v>0</v>
      </c>
      <c r="H29" s="11">
        <f t="shared" si="2"/>
        <v>100</v>
      </c>
    </row>
    <row r="30" spans="1:8" ht="30.75" customHeight="1" x14ac:dyDescent="0.25">
      <c r="A30" s="13"/>
      <c r="B30" s="8" t="s">
        <v>2</v>
      </c>
      <c r="C30" s="15">
        <v>905</v>
      </c>
      <c r="D30" s="16"/>
      <c r="E30" s="28">
        <v>790.3</v>
      </c>
      <c r="F30" s="29">
        <v>790.3</v>
      </c>
      <c r="G30" s="11">
        <f t="shared" si="0"/>
        <v>0</v>
      </c>
      <c r="H30" s="11">
        <f t="shared" si="2"/>
        <v>100</v>
      </c>
    </row>
    <row r="31" spans="1:8" ht="15.75" hidden="1" x14ac:dyDescent="0.25">
      <c r="A31" s="7"/>
      <c r="B31" s="8" t="s">
        <v>11</v>
      </c>
      <c r="C31" s="9">
        <v>908</v>
      </c>
      <c r="D31" s="16"/>
      <c r="E31" s="28">
        <v>0</v>
      </c>
      <c r="F31" s="29">
        <v>0</v>
      </c>
      <c r="G31" s="11">
        <f t="shared" si="0"/>
        <v>0</v>
      </c>
      <c r="H31" s="11" t="e">
        <f t="shared" si="2"/>
        <v>#DIV/0!</v>
      </c>
    </row>
    <row r="32" spans="1:8" ht="44.25" customHeight="1" x14ac:dyDescent="0.25">
      <c r="A32" s="3">
        <v>11</v>
      </c>
      <c r="B32" s="37" t="s">
        <v>46</v>
      </c>
      <c r="C32" s="38"/>
      <c r="D32" s="14" t="s">
        <v>28</v>
      </c>
      <c r="E32" s="30">
        <f>E33+E34+E35+E36</f>
        <v>915</v>
      </c>
      <c r="F32" s="30">
        <f>F33+F34+F35+F36</f>
        <v>915</v>
      </c>
      <c r="G32" s="6">
        <f t="shared" si="0"/>
        <v>0</v>
      </c>
      <c r="H32" s="6">
        <f t="shared" si="2"/>
        <v>100</v>
      </c>
    </row>
    <row r="33" spans="1:9" ht="15.75" x14ac:dyDescent="0.25">
      <c r="A33" s="3"/>
      <c r="B33" s="8" t="s">
        <v>11</v>
      </c>
      <c r="C33" s="9">
        <v>908</v>
      </c>
      <c r="D33" s="16"/>
      <c r="E33" s="28">
        <v>915</v>
      </c>
      <c r="F33" s="29">
        <v>915</v>
      </c>
      <c r="G33" s="11">
        <f t="shared" si="0"/>
        <v>0</v>
      </c>
      <c r="H33" s="11">
        <f t="shared" si="2"/>
        <v>100</v>
      </c>
    </row>
    <row r="34" spans="1:9" ht="31.5" hidden="1" x14ac:dyDescent="0.25">
      <c r="A34" s="3"/>
      <c r="B34" s="8" t="s">
        <v>12</v>
      </c>
      <c r="C34" s="9">
        <v>902</v>
      </c>
      <c r="D34" s="10"/>
      <c r="E34" s="28"/>
      <c r="F34" s="29"/>
      <c r="G34" s="11">
        <f t="shared" si="0"/>
        <v>0</v>
      </c>
      <c r="H34" s="11" t="e">
        <f t="shared" si="2"/>
        <v>#DIV/0!</v>
      </c>
    </row>
    <row r="35" spans="1:9" ht="31.5" hidden="1" x14ac:dyDescent="0.25">
      <c r="A35" s="3"/>
      <c r="B35" s="8" t="s">
        <v>13</v>
      </c>
      <c r="C35" s="9">
        <v>910</v>
      </c>
      <c r="D35" s="10"/>
      <c r="E35" s="28"/>
      <c r="F35" s="29"/>
      <c r="G35" s="11">
        <f t="shared" si="0"/>
        <v>0</v>
      </c>
      <c r="H35" s="11">
        <v>0</v>
      </c>
    </row>
    <row r="36" spans="1:9" ht="31.5" hidden="1" x14ac:dyDescent="0.25">
      <c r="A36" s="17"/>
      <c r="B36" s="8" t="s">
        <v>2</v>
      </c>
      <c r="C36" s="15">
        <v>905</v>
      </c>
      <c r="D36" s="16"/>
      <c r="E36" s="28"/>
      <c r="F36" s="29"/>
      <c r="G36" s="11">
        <f t="shared" si="0"/>
        <v>0</v>
      </c>
      <c r="H36" s="11" t="e">
        <f t="shared" si="2"/>
        <v>#DIV/0!</v>
      </c>
    </row>
    <row r="37" spans="1:9" ht="52.5" customHeight="1" x14ac:dyDescent="0.25">
      <c r="A37" s="17">
        <v>12</v>
      </c>
      <c r="B37" s="25" t="s">
        <v>47</v>
      </c>
      <c r="C37" s="26"/>
      <c r="D37" s="14" t="s">
        <v>29</v>
      </c>
      <c r="E37" s="30">
        <f>E38</f>
        <v>14883.9</v>
      </c>
      <c r="F37" s="30">
        <f>F38</f>
        <v>14883.6</v>
      </c>
      <c r="G37" s="6">
        <f>SUM(F37-E37)</f>
        <v>-0.2999999999992724</v>
      </c>
      <c r="H37" s="6">
        <f t="shared" si="2"/>
        <v>99.9979843992502</v>
      </c>
    </row>
    <row r="38" spans="1:9" ht="15.75" x14ac:dyDescent="0.25">
      <c r="A38" s="17"/>
      <c r="B38" s="8" t="s">
        <v>4</v>
      </c>
      <c r="C38" s="15">
        <v>908</v>
      </c>
      <c r="D38" s="16"/>
      <c r="E38" s="28">
        <v>14883.9</v>
      </c>
      <c r="F38" s="29">
        <v>14883.6</v>
      </c>
      <c r="G38" s="6">
        <f t="shared" ref="G38:G42" si="5">SUM(F38-E38)</f>
        <v>-0.2999999999992724</v>
      </c>
      <c r="H38" s="6">
        <f t="shared" ref="H38:H42" si="6">SUM(F38/E38*100)</f>
        <v>99.9979843992502</v>
      </c>
    </row>
    <row r="39" spans="1:9" ht="65.25" customHeight="1" x14ac:dyDescent="0.25">
      <c r="A39" s="17">
        <v>13</v>
      </c>
      <c r="B39" s="18" t="s">
        <v>48</v>
      </c>
      <c r="C39" s="15"/>
      <c r="D39" s="14" t="s">
        <v>36</v>
      </c>
      <c r="E39" s="31">
        <f>E41+E40</f>
        <v>45</v>
      </c>
      <c r="F39" s="31">
        <f>F41+F40</f>
        <v>39.9</v>
      </c>
      <c r="G39" s="6">
        <f t="shared" si="5"/>
        <v>-5.1000000000000014</v>
      </c>
      <c r="H39" s="6">
        <f t="shared" si="6"/>
        <v>88.666666666666657</v>
      </c>
    </row>
    <row r="40" spans="1:9" ht="30" customHeight="1" x14ac:dyDescent="0.25">
      <c r="A40" s="17"/>
      <c r="B40" s="8" t="s">
        <v>2</v>
      </c>
      <c r="C40" s="15">
        <v>905</v>
      </c>
      <c r="D40" s="16"/>
      <c r="E40" s="28">
        <v>5</v>
      </c>
      <c r="F40" s="29">
        <v>0</v>
      </c>
      <c r="G40" s="11">
        <f t="shared" ref="G40" si="7">SUM(F40-E40)</f>
        <v>-5</v>
      </c>
      <c r="H40" s="11">
        <f t="shared" ref="H40" si="8">SUM(F40/E40*100)</f>
        <v>0</v>
      </c>
    </row>
    <row r="41" spans="1:9" ht="31.5" customHeight="1" x14ac:dyDescent="0.25">
      <c r="A41" s="17"/>
      <c r="B41" s="8" t="s">
        <v>4</v>
      </c>
      <c r="C41" s="15">
        <v>908</v>
      </c>
      <c r="D41" s="16"/>
      <c r="E41" s="28">
        <v>40</v>
      </c>
      <c r="F41" s="29">
        <v>39.9</v>
      </c>
      <c r="G41" s="6">
        <f t="shared" si="5"/>
        <v>-0.10000000000000142</v>
      </c>
      <c r="H41" s="6">
        <f t="shared" si="6"/>
        <v>99.75</v>
      </c>
    </row>
    <row r="42" spans="1:9" ht="63" customHeight="1" x14ac:dyDescent="0.25">
      <c r="A42" s="17" t="s">
        <v>34</v>
      </c>
      <c r="B42" s="18" t="s">
        <v>49</v>
      </c>
      <c r="C42" s="15"/>
      <c r="D42" s="14" t="s">
        <v>35</v>
      </c>
      <c r="E42" s="31">
        <f>E43</f>
        <v>44.5</v>
      </c>
      <c r="F42" s="31">
        <f>F43</f>
        <v>44.5</v>
      </c>
      <c r="G42" s="6">
        <f t="shared" si="5"/>
        <v>0</v>
      </c>
      <c r="H42" s="6">
        <f t="shared" si="6"/>
        <v>100</v>
      </c>
    </row>
    <row r="43" spans="1:9" ht="30" customHeight="1" x14ac:dyDescent="0.25">
      <c r="A43" s="17"/>
      <c r="B43" s="8" t="s">
        <v>4</v>
      </c>
      <c r="C43" s="15">
        <v>908</v>
      </c>
      <c r="D43" s="16"/>
      <c r="E43" s="28">
        <v>44.5</v>
      </c>
      <c r="F43" s="29">
        <v>44.5</v>
      </c>
      <c r="G43" s="6">
        <f t="shared" ref="G43" si="9">SUM(F43-E43)</f>
        <v>0</v>
      </c>
      <c r="H43" s="6">
        <f t="shared" ref="H43:H44" si="10">SUM(F43/E43*100)</f>
        <v>100</v>
      </c>
      <c r="I43" s="34"/>
    </row>
    <row r="44" spans="1:9" ht="60.75" customHeight="1" x14ac:dyDescent="0.25">
      <c r="A44" s="3"/>
      <c r="B44" s="18" t="s">
        <v>17</v>
      </c>
      <c r="C44" s="7"/>
      <c r="D44" s="19"/>
      <c r="E44" s="5">
        <f>E5+E7+E11+E13+E18+E20+E22+E24+E26+E28+E32+E37+E39+E42</f>
        <v>651018.00000000012</v>
      </c>
      <c r="F44" s="5">
        <f>F5+F7+F11+F13+F18+F20+F22+F24+F26+F28+F32+F37+F39+F42</f>
        <v>649194.20000000007</v>
      </c>
      <c r="G44" s="5">
        <f t="shared" ref="G44" si="11">G5+G7+G11+G13+G18+G20+G22+G24+G26+G28+G32+G37+G39+G42</f>
        <v>-1823.7999999999854</v>
      </c>
      <c r="H44" s="6">
        <f t="shared" si="10"/>
        <v>99.719854136137556</v>
      </c>
      <c r="I44" s="35"/>
    </row>
    <row r="45" spans="1:9" ht="15.75" x14ac:dyDescent="0.25">
      <c r="A45" s="20"/>
      <c r="B45" s="21"/>
      <c r="C45" s="21"/>
      <c r="D45" s="21"/>
    </row>
    <row r="46" spans="1:9" ht="15.75" x14ac:dyDescent="0.25">
      <c r="A46" s="21"/>
      <c r="B46" s="22"/>
      <c r="C46" s="23"/>
      <c r="D46" s="23"/>
      <c r="E46" s="33"/>
      <c r="F46" s="33"/>
      <c r="G46" s="24"/>
      <c r="H46" s="24"/>
    </row>
    <row r="47" spans="1:9" ht="29.25" customHeight="1" x14ac:dyDescent="0.25">
      <c r="A47" s="21"/>
    </row>
    <row r="48" spans="1:9" ht="48.75" customHeight="1" x14ac:dyDescent="0.25">
      <c r="A48" s="22"/>
    </row>
    <row r="49" ht="116.25" customHeight="1" x14ac:dyDescent="0.25"/>
  </sheetData>
  <mergeCells count="22">
    <mergeCell ref="B18:C18"/>
    <mergeCell ref="A2:E2"/>
    <mergeCell ref="A3:A4"/>
    <mergeCell ref="B3:B4"/>
    <mergeCell ref="C3:C4"/>
    <mergeCell ref="B9:C9"/>
    <mergeCell ref="A1:H1"/>
    <mergeCell ref="B28:C28"/>
    <mergeCell ref="B32:C32"/>
    <mergeCell ref="F3:F4"/>
    <mergeCell ref="G3:G4"/>
    <mergeCell ref="H3:H4"/>
    <mergeCell ref="E3:E4"/>
    <mergeCell ref="D3:D4"/>
    <mergeCell ref="B22:C22"/>
    <mergeCell ref="B24:C24"/>
    <mergeCell ref="B26:C26"/>
    <mergeCell ref="B20:C20"/>
    <mergeCell ref="B5:C5"/>
    <mergeCell ref="B7:C7"/>
    <mergeCell ref="B11:C11"/>
    <mergeCell ref="B13:C13"/>
  </mergeCells>
  <pageMargins left="0" right="0" top="0" bottom="0" header="0.31496062992125984" footer="0.31496062992125984"/>
  <pageSetup paperSize="9" scale="51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user21</cp:lastModifiedBy>
  <cp:lastPrinted>2019-10-15T09:35:44Z</cp:lastPrinted>
  <dcterms:created xsi:type="dcterms:W3CDTF">2013-11-12T13:28:52Z</dcterms:created>
  <dcterms:modified xsi:type="dcterms:W3CDTF">2020-01-28T10:10:53Z</dcterms:modified>
</cp:coreProperties>
</file>