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2995" windowHeight="9735"/>
  </bookViews>
  <sheets>
    <sheet name="Лист1" sheetId="2" r:id="rId1"/>
    <sheet name="Лист3" sheetId="3" r:id="rId2"/>
  </sheets>
  <definedNames>
    <definedName name="_xlnm.Print_Area" localSheetId="0">Лист1!$A$1:$H$49</definedName>
  </definedNames>
  <calcPr calcId="145621"/>
</workbook>
</file>

<file path=xl/calcChain.xml><?xml version="1.0" encoding="utf-8"?>
<calcChain xmlns="http://schemas.openxmlformats.org/spreadsheetml/2006/main">
  <c r="E43" i="2" l="1"/>
  <c r="F27" i="2"/>
  <c r="E27" i="2"/>
  <c r="F43" i="2" l="1"/>
  <c r="F40" i="2" l="1"/>
  <c r="E40" i="2"/>
  <c r="H41" i="2"/>
  <c r="G41" i="2"/>
  <c r="G43" i="2" l="1"/>
  <c r="H43" i="2"/>
  <c r="H44" i="2"/>
  <c r="G44" i="2"/>
  <c r="H39" i="2"/>
  <c r="H40" i="2"/>
  <c r="H42" i="2"/>
  <c r="G39" i="2"/>
  <c r="G40" i="2"/>
  <c r="G42" i="2"/>
  <c r="H17" i="2"/>
  <c r="H15" i="2"/>
  <c r="H16" i="2"/>
  <c r="H18" i="2"/>
  <c r="F14" i="2"/>
  <c r="E14" i="2"/>
  <c r="H14" i="2" l="1"/>
  <c r="G14" i="2"/>
  <c r="G17" i="2" l="1"/>
  <c r="H27" i="2" l="1"/>
  <c r="G37" i="2"/>
  <c r="G36" i="2"/>
  <c r="G35" i="2"/>
  <c r="G34" i="2"/>
  <c r="G32" i="2"/>
  <c r="G31" i="2"/>
  <c r="G30" i="2"/>
  <c r="G28" i="2"/>
  <c r="G26" i="2"/>
  <c r="G24" i="2"/>
  <c r="G22" i="2"/>
  <c r="G20" i="2"/>
  <c r="G18" i="2"/>
  <c r="G16" i="2"/>
  <c r="G15" i="2"/>
  <c r="G13" i="2"/>
  <c r="G11" i="2"/>
  <c r="G9" i="2"/>
  <c r="G7" i="2"/>
  <c r="H37" i="2"/>
  <c r="H35" i="2"/>
  <c r="H34" i="2"/>
  <c r="H32" i="2"/>
  <c r="H31" i="2"/>
  <c r="H30" i="2"/>
  <c r="H28" i="2"/>
  <c r="H26" i="2"/>
  <c r="H24" i="2"/>
  <c r="H22" i="2"/>
  <c r="H20" i="2"/>
  <c r="H13" i="2"/>
  <c r="H11" i="2"/>
  <c r="H9" i="2"/>
  <c r="H7" i="2"/>
  <c r="F38" i="2"/>
  <c r="F33" i="2"/>
  <c r="F29" i="2"/>
  <c r="F25" i="2"/>
  <c r="F23" i="2"/>
  <c r="F21" i="2"/>
  <c r="F19" i="2"/>
  <c r="F12" i="2"/>
  <c r="F10" i="2"/>
  <c r="F8" i="2"/>
  <c r="F6" i="2"/>
  <c r="F45" i="2" l="1"/>
  <c r="G38" i="2"/>
  <c r="G27" i="2"/>
  <c r="E38" i="2"/>
  <c r="H38" i="2" s="1"/>
  <c r="E23" i="2"/>
  <c r="G23" i="2" s="1"/>
  <c r="E21" i="2"/>
  <c r="G21" i="2" s="1"/>
  <c r="E19" i="2"/>
  <c r="H19" i="2" s="1"/>
  <c r="E12" i="2"/>
  <c r="G12" i="2" s="1"/>
  <c r="E10" i="2"/>
  <c r="H10" i="2" s="1"/>
  <c r="E8" i="2"/>
  <c r="H8" i="2" s="1"/>
  <c r="E6" i="2"/>
  <c r="G6" i="2" s="1"/>
  <c r="G19" i="2" l="1"/>
  <c r="H23" i="2"/>
  <c r="H21" i="2"/>
  <c r="G8" i="2"/>
  <c r="H6" i="2"/>
  <c r="H12" i="2"/>
  <c r="G10" i="2"/>
  <c r="E33" i="2"/>
  <c r="E29" i="2"/>
  <c r="E25" i="2"/>
  <c r="E45" i="2" l="1"/>
  <c r="G45" i="2" s="1"/>
  <c r="H25" i="2"/>
  <c r="G25" i="2"/>
  <c r="G29" i="2"/>
  <c r="H29" i="2"/>
  <c r="H33" i="2"/>
  <c r="G33" i="2"/>
  <c r="H45" i="2" l="1"/>
</calcChain>
</file>

<file path=xl/sharedStrings.xml><?xml version="1.0" encoding="utf-8"?>
<sst xmlns="http://schemas.openxmlformats.org/spreadsheetml/2006/main" count="69" uniqueCount="53">
  <si>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</si>
  <si>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</si>
  <si>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</si>
  <si>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</si>
  <si>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</si>
  <si>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</si>
  <si>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</si>
  <si>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</si>
  <si>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</si>
  <si>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</si>
  <si>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</si>
  <si>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</si>
  <si>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на 2014-2020 годы""</t>
  </si>
  <si>
    <t>Муниципальная программа МО "Развитие информатизации"  на 2015-2017 годы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</si>
  <si>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</si>
  <si>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</si>
  <si>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</si>
  <si>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образования" на 2014-2018 годы</t>
  </si>
  <si>
    <t>Муниципальная программа МО "Гиагинский район" "Развитие экономики" на 2014-2018 годы</t>
  </si>
  <si>
    <t>Муниципальная программа МО "Гиагинский район" "Управление муниципальными финансами" на 2014-2018 годы</t>
  </si>
  <si>
    <t>Муниципальная программа МО "Гиагинский район" "Развитие физической культуры и спорта на 2014-2018 годы в МО "Гиагинский район""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</si>
  <si>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район"" на 2014-2020 годы</t>
  </si>
  <si>
    <t>Муниципальная программа МО "Гиагинский район" "Обеспечение безопасности дорожного движения в Гиагинском районе на 2014-2018 годы"</t>
  </si>
  <si>
    <t>Муниципальная программа МО "Гиагинский район" "Доступная среда" на 2014-2018 годы</t>
  </si>
  <si>
    <t>Муниципальная программа МО "Гиагинский район" Развитие культуры и искусства" на 2014-2018 годы</t>
  </si>
  <si>
    <t>Всего</t>
  </si>
  <si>
    <t>Муниципальная программа МО "Гиагинский район" "Обеспечение доступным и комфортным жильем" на 2016 - 2018 годы</t>
  </si>
  <si>
    <t>Муниципальная программа МО "Гиагинский район" "Энергосбережение и повышение энергетической эффективности" на 2014-2018 годы</t>
  </si>
  <si>
    <t>Муниципальная программа МО "Гиагинский район" "Развитие молодежной политики" на 2014-2018 годы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</si>
  <si>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</si>
  <si>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</si>
  <si>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</si>
  <si>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</si>
  <si>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</si>
  <si>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</si>
  <si>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</si>
  <si>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</si>
  <si>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</si>
  <si>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</si>
  <si>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</si>
  <si>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</si>
  <si>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</si>
  <si>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</si>
  <si>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</si>
  <si>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</si>
  <si>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</si>
  <si>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 xml:space="preserve">Муниципальная программа МО "Гиагинсикй район" "Социальная помощь малоимущим гражданам и другим категориям граждан" на 2017-2020 года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</si>
  <si>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на 2016-2020 года </t>
  </si>
  <si>
    <t>6С00000000</t>
  </si>
  <si>
    <t>6У00000000</t>
  </si>
  <si>
    <t xml:space="preserve">Исполнение муниципальных программ  муниципального образования «Гиагинский район» с распределением бюджетных ассигнований за  1 квартал 2018 года </t>
  </si>
  <si>
    <t>Уточненный план на 01.04.2018 г.</t>
  </si>
  <si>
    <t>Фактическое исполнение на 01.04.2018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</si>
</sst>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G53" sqref="G53"/>
    </sheetView>
  </sheetViews>
  <sheetFormatPr defaultRowHeight="15" x14ac:dyDescent="0.25"/>
  <cols>
    <col min="1" max="1" width="5.42578125" style="1" customWidth="1"/>
    <col min="2" max="2" width="56.85546875" style="1" customWidth="1"/>
    <col min="3" max="3" width="7" style="1" customWidth="1"/>
    <col min="4" max="4" width="14.5703125" style="1" customWidth="1"/>
    <col min="5" max="5" width="15.42578125" style="1" customWidth="1"/>
    <col min="6" max="6" width="15.5703125" style="1" customWidth="1"/>
    <col min="7" max="7" width="14.7109375" style="1" customWidth="1"/>
    <col min="8" max="8" width="12.28515625" style="1" customWidth="1"/>
    <col min="9" max="9" width="0.140625" style="1" customWidth="1"/>
    <col min="10" max="16384" width="9.140625" style="1"/>
  </cols>
  <sheetData>
    <row r="1" spans="1:9" ht="62.25" customHeight="1" x14ac:dyDescent="0.25">
      <c r="A1" s="2"/>
      <c r="B1" s="2"/>
      <c r="C1" s="57"/>
      <c r="D1" s="57"/>
      <c r="E1" s="57"/>
      <c r="F1" s="13"/>
      <c r="G1" s="54"/>
      <c r="H1" s="54"/>
      <c r="I1" s="54"/>
    </row>
    <row r="2" spans="1:9" ht="54.75" customHeight="1" x14ac:dyDescent="0.25">
      <c r="A2" s="50" t="s">
        <v>50</v>
      </c>
      <c r="B2" s="50"/>
      <c r="C2" s="50"/>
      <c r="D2" s="50"/>
      <c r="E2" s="50"/>
      <c r="F2" s="12"/>
      <c r="G2" s="12"/>
      <c r="H2" s="12"/>
    </row>
    <row r="3" spans="1:9" ht="21" customHeight="1" x14ac:dyDescent="0.25">
      <c r="A3" s="51"/>
      <c r="B3" s="51"/>
      <c r="C3" s="51"/>
      <c r="D3" s="51"/>
      <c r="E3" s="51"/>
      <c r="F3" s="14"/>
      <c r="G3" s="14"/>
      <c r="H3" s="14" t="s">
        <v>0</v>
      </c>
    </row>
    <row r="4" spans="1:9" ht="15.75" customHeight="1" x14ac:dyDescent="0.25">
      <c r="A4" s="52" t="s">
        <v>6</v>
      </c>
      <c r="B4" s="52" t="s">
        <v>1</v>
      </c>
      <c r="C4" s="52" t="s">
        <v>16</v>
      </c>
      <c r="D4" s="52" t="s">
        <v>29</v>
      </c>
      <c r="E4" s="55" t="s">
        <v>51</v>
      </c>
      <c r="F4" s="55" t="s">
        <v>52</v>
      </c>
      <c r="G4" s="55" t="s">
        <v>30</v>
      </c>
      <c r="H4" s="55" t="s">
        <v>31</v>
      </c>
    </row>
    <row r="5" spans="1:9" ht="69.75" customHeight="1" x14ac:dyDescent="0.25">
      <c r="A5" s="53"/>
      <c r="B5" s="53"/>
      <c r="C5" s="53"/>
      <c r="D5" s="53"/>
      <c r="E5" s="56"/>
      <c r="F5" s="56"/>
      <c r="G5" s="56"/>
      <c r="H5" s="56"/>
    </row>
    <row r="6" spans="1:9" ht="45" customHeight="1" x14ac:dyDescent="0.25">
      <c r="A6" s="9" t="s">
        <v>7</v>
      </c>
      <c r="B6" s="46" t="s">
        <v>17</v>
      </c>
      <c r="C6" s="47"/>
      <c r="D6" s="16" t="s">
        <v>32</v>
      </c>
      <c r="E6" s="35">
        <f>E7</f>
        <v>334416</v>
      </c>
      <c r="F6" s="35">
        <f>F7</f>
        <v>79858.399999999994</v>
      </c>
      <c r="G6" s="36">
        <f>SUM(F6-E6)</f>
        <v>-254557.6</v>
      </c>
      <c r="H6" s="36">
        <f>SUM(F6/E6*100)</f>
        <v>23.87995789675135</v>
      </c>
    </row>
    <row r="7" spans="1:9" ht="35.25" customHeight="1" x14ac:dyDescent="0.25">
      <c r="A7" s="3"/>
      <c r="B7" s="17" t="s">
        <v>2</v>
      </c>
      <c r="C7" s="18">
        <v>905</v>
      </c>
      <c r="D7" s="19"/>
      <c r="E7" s="27">
        <v>334416</v>
      </c>
      <c r="F7" s="28">
        <v>79858.399999999994</v>
      </c>
      <c r="G7" s="37">
        <f t="shared" ref="G7:G37" si="0">SUM(F7-E7)</f>
        <v>-254557.6</v>
      </c>
      <c r="H7" s="37">
        <f>SUM(F7/E7*100)</f>
        <v>23.87995789675135</v>
      </c>
    </row>
    <row r="8" spans="1:9" ht="42.75" customHeight="1" x14ac:dyDescent="0.25">
      <c r="A8" s="9" t="s">
        <v>8</v>
      </c>
      <c r="B8" s="46" t="s">
        <v>24</v>
      </c>
      <c r="C8" s="47"/>
      <c r="D8" s="16" t="s">
        <v>41</v>
      </c>
      <c r="E8" s="38">
        <f>E9</f>
        <v>75548.399999999994</v>
      </c>
      <c r="F8" s="38">
        <f>F9</f>
        <v>17285.099999999999</v>
      </c>
      <c r="G8" s="36">
        <f t="shared" si="0"/>
        <v>-58263.299999999996</v>
      </c>
      <c r="H8" s="36">
        <f t="shared" ref="H8:H15" si="1">SUM(F8/E8*100)</f>
        <v>22.87950505900853</v>
      </c>
    </row>
    <row r="9" spans="1:9" ht="30.75" customHeight="1" x14ac:dyDescent="0.25">
      <c r="A9" s="3"/>
      <c r="B9" s="20" t="s">
        <v>3</v>
      </c>
      <c r="C9" s="18">
        <v>902</v>
      </c>
      <c r="D9" s="19"/>
      <c r="E9" s="27">
        <v>75548.399999999994</v>
      </c>
      <c r="F9" s="28">
        <v>17285.099999999999</v>
      </c>
      <c r="G9" s="37">
        <f t="shared" si="0"/>
        <v>-58263.299999999996</v>
      </c>
      <c r="H9" s="37">
        <f t="shared" si="1"/>
        <v>22.87950505900853</v>
      </c>
    </row>
    <row r="10" spans="1:9" ht="0.75" hidden="1" customHeight="1" x14ac:dyDescent="0.25">
      <c r="A10" s="9" t="s">
        <v>9</v>
      </c>
      <c r="B10" s="46" t="s">
        <v>18</v>
      </c>
      <c r="C10" s="47"/>
      <c r="D10" s="16" t="s">
        <v>42</v>
      </c>
      <c r="E10" s="38">
        <f>E11</f>
        <v>0</v>
      </c>
      <c r="F10" s="38">
        <f>F11</f>
        <v>0</v>
      </c>
      <c r="G10" s="36">
        <f t="shared" si="0"/>
        <v>0</v>
      </c>
      <c r="H10" s="36" t="e">
        <f t="shared" si="1"/>
        <v>#DIV/0!</v>
      </c>
    </row>
    <row r="11" spans="1:9" ht="15.75" hidden="1" x14ac:dyDescent="0.25">
      <c r="A11" s="3"/>
      <c r="B11" s="21" t="s">
        <v>4</v>
      </c>
      <c r="C11" s="18">
        <v>908</v>
      </c>
      <c r="D11" s="19"/>
      <c r="E11" s="27">
        <v>0</v>
      </c>
      <c r="F11" s="28">
        <v>0</v>
      </c>
      <c r="G11" s="37">
        <f t="shared" si="0"/>
        <v>0</v>
      </c>
      <c r="H11" s="37" t="e">
        <f t="shared" si="1"/>
        <v>#DIV/0!</v>
      </c>
    </row>
    <row r="12" spans="1:9" ht="61.5" customHeight="1" x14ac:dyDescent="0.25">
      <c r="A12" s="10">
        <v>3</v>
      </c>
      <c r="B12" s="46" t="s">
        <v>19</v>
      </c>
      <c r="C12" s="47"/>
      <c r="D12" s="16" t="s">
        <v>43</v>
      </c>
      <c r="E12" s="38">
        <f>E13</f>
        <v>8008.5</v>
      </c>
      <c r="F12" s="38">
        <f>F13</f>
        <v>1926.3</v>
      </c>
      <c r="G12" s="36">
        <f t="shared" si="0"/>
        <v>-6082.2</v>
      </c>
      <c r="H12" s="36">
        <f t="shared" si="1"/>
        <v>24.053193481925454</v>
      </c>
    </row>
    <row r="13" spans="1:9" ht="31.5" x14ac:dyDescent="0.25">
      <c r="A13" s="3"/>
      <c r="B13" s="21" t="s">
        <v>5</v>
      </c>
      <c r="C13" s="18">
        <v>903</v>
      </c>
      <c r="D13" s="19"/>
      <c r="E13" s="27">
        <v>8008.5</v>
      </c>
      <c r="F13" s="28">
        <v>1926.3</v>
      </c>
      <c r="G13" s="37">
        <f t="shared" si="0"/>
        <v>-6082.2</v>
      </c>
      <c r="H13" s="37">
        <f t="shared" si="1"/>
        <v>24.053193481925454</v>
      </c>
    </row>
    <row r="14" spans="1:9" ht="60.75" customHeight="1" x14ac:dyDescent="0.25">
      <c r="A14" s="9">
        <v>4</v>
      </c>
      <c r="B14" s="48" t="s">
        <v>27</v>
      </c>
      <c r="C14" s="49"/>
      <c r="D14" s="16" t="s">
        <v>44</v>
      </c>
      <c r="E14" s="39">
        <f>E15+E16+E18+E17</f>
        <v>6253.8</v>
      </c>
      <c r="F14" s="39">
        <f>F15+F16+F18+F17</f>
        <v>175</v>
      </c>
      <c r="G14" s="36">
        <f>SUM(F14-E14)</f>
        <v>-6078.8</v>
      </c>
      <c r="H14" s="36">
        <f>SUM(F14/E14*100)</f>
        <v>2.7982986344302665</v>
      </c>
    </row>
    <row r="15" spans="1:9" ht="15.75" x14ac:dyDescent="0.25">
      <c r="A15" s="3"/>
      <c r="B15" s="17" t="s">
        <v>4</v>
      </c>
      <c r="C15" s="18">
        <v>908</v>
      </c>
      <c r="D15" s="19"/>
      <c r="E15" s="27">
        <v>22</v>
      </c>
      <c r="F15" s="28">
        <v>0</v>
      </c>
      <c r="G15" s="37">
        <f t="shared" si="0"/>
        <v>-22</v>
      </c>
      <c r="H15" s="37">
        <f t="shared" si="1"/>
        <v>0</v>
      </c>
    </row>
    <row r="16" spans="1:9" ht="39" customHeight="1" x14ac:dyDescent="0.25">
      <c r="A16" s="3"/>
      <c r="B16" s="17" t="s">
        <v>3</v>
      </c>
      <c r="C16" s="18">
        <v>902</v>
      </c>
      <c r="D16" s="19"/>
      <c r="E16" s="27">
        <v>484</v>
      </c>
      <c r="F16" s="28">
        <v>125</v>
      </c>
      <c r="G16" s="37">
        <f t="shared" si="0"/>
        <v>-359</v>
      </c>
      <c r="H16" s="37">
        <f t="shared" ref="H16:H38" si="2">SUM(F16/E16*100)</f>
        <v>25.826446280991732</v>
      </c>
    </row>
    <row r="17" spans="1:8" ht="26.25" customHeight="1" x14ac:dyDescent="0.25">
      <c r="A17" s="3"/>
      <c r="B17" s="21" t="s">
        <v>5</v>
      </c>
      <c r="C17" s="18">
        <v>903</v>
      </c>
      <c r="D17" s="19"/>
      <c r="E17" s="27">
        <v>5</v>
      </c>
      <c r="F17" s="28">
        <v>0</v>
      </c>
      <c r="G17" s="37">
        <f t="shared" ref="G17" si="3">SUM(F17-E17)</f>
        <v>-5</v>
      </c>
      <c r="H17" s="37">
        <f t="shared" si="2"/>
        <v>0</v>
      </c>
    </row>
    <row r="18" spans="1:8" ht="31.5" x14ac:dyDescent="0.25">
      <c r="A18" s="3"/>
      <c r="B18" s="17" t="s">
        <v>2</v>
      </c>
      <c r="C18" s="18">
        <v>905</v>
      </c>
      <c r="D18" s="19"/>
      <c r="E18" s="27">
        <v>5742.8</v>
      </c>
      <c r="F18" s="28">
        <v>50</v>
      </c>
      <c r="G18" s="37">
        <f t="shared" si="0"/>
        <v>-5692.8</v>
      </c>
      <c r="H18" s="37">
        <f t="shared" si="2"/>
        <v>0.87065542940725771</v>
      </c>
    </row>
    <row r="19" spans="1:8" ht="41.25" customHeight="1" x14ac:dyDescent="0.25">
      <c r="A19" s="10">
        <v>5</v>
      </c>
      <c r="B19" s="46" t="s">
        <v>28</v>
      </c>
      <c r="C19" s="47"/>
      <c r="D19" s="16" t="s">
        <v>33</v>
      </c>
      <c r="E19" s="38">
        <f>E20</f>
        <v>100</v>
      </c>
      <c r="F19" s="38">
        <f>F20</f>
        <v>59.6</v>
      </c>
      <c r="G19" s="36">
        <f t="shared" si="0"/>
        <v>-40.4</v>
      </c>
      <c r="H19" s="36">
        <f t="shared" si="2"/>
        <v>59.599999999999994</v>
      </c>
    </row>
    <row r="20" spans="1:8" ht="15.75" x14ac:dyDescent="0.25">
      <c r="A20" s="11"/>
      <c r="B20" s="17" t="s">
        <v>4</v>
      </c>
      <c r="C20" s="18">
        <v>908</v>
      </c>
      <c r="D20" s="19"/>
      <c r="E20" s="27">
        <v>100</v>
      </c>
      <c r="F20" s="28">
        <v>59.6</v>
      </c>
      <c r="G20" s="37">
        <f t="shared" si="0"/>
        <v>-40.4</v>
      </c>
      <c r="H20" s="37">
        <f t="shared" si="2"/>
        <v>59.599999999999994</v>
      </c>
    </row>
    <row r="21" spans="1:8" ht="63" customHeight="1" x14ac:dyDescent="0.25">
      <c r="A21" s="10">
        <v>6</v>
      </c>
      <c r="B21" s="46" t="s">
        <v>20</v>
      </c>
      <c r="C21" s="47"/>
      <c r="D21" s="16" t="s">
        <v>34</v>
      </c>
      <c r="E21" s="38">
        <f>E22</f>
        <v>260</v>
      </c>
      <c r="F21" s="38">
        <f>F22</f>
        <v>129.5</v>
      </c>
      <c r="G21" s="36">
        <f t="shared" si="0"/>
        <v>-130.5</v>
      </c>
      <c r="H21" s="36">
        <f t="shared" si="2"/>
        <v>49.807692307692307</v>
      </c>
    </row>
    <row r="22" spans="1:8" ht="15.75" x14ac:dyDescent="0.25">
      <c r="A22" s="3"/>
      <c r="B22" s="17" t="s">
        <v>4</v>
      </c>
      <c r="C22" s="18">
        <v>908</v>
      </c>
      <c r="D22" s="19"/>
      <c r="E22" s="27">
        <v>260</v>
      </c>
      <c r="F22" s="40">
        <v>129.5</v>
      </c>
      <c r="G22" s="37">
        <f t="shared" si="0"/>
        <v>-130.5</v>
      </c>
      <c r="H22" s="37">
        <f t="shared" si="2"/>
        <v>49.807692307692307</v>
      </c>
    </row>
    <row r="23" spans="1:8" ht="81.75" customHeight="1" x14ac:dyDescent="0.25">
      <c r="A23" s="10">
        <v>7</v>
      </c>
      <c r="B23" s="46" t="s">
        <v>12</v>
      </c>
      <c r="C23" s="47"/>
      <c r="D23" s="22" t="s">
        <v>35</v>
      </c>
      <c r="E23" s="38">
        <f>E24</f>
        <v>1947</v>
      </c>
      <c r="F23" s="38">
        <f>F24</f>
        <v>0</v>
      </c>
      <c r="G23" s="36">
        <f t="shared" si="0"/>
        <v>-1947</v>
      </c>
      <c r="H23" s="36">
        <f t="shared" si="2"/>
        <v>0</v>
      </c>
    </row>
    <row r="24" spans="1:8" ht="15.75" x14ac:dyDescent="0.25">
      <c r="A24" s="11"/>
      <c r="B24" s="17" t="s">
        <v>4</v>
      </c>
      <c r="C24" s="23">
        <v>908</v>
      </c>
      <c r="D24" s="24"/>
      <c r="E24" s="27">
        <v>1947</v>
      </c>
      <c r="F24" s="28">
        <v>0</v>
      </c>
      <c r="G24" s="37">
        <f t="shared" si="0"/>
        <v>-1947</v>
      </c>
      <c r="H24" s="37">
        <f t="shared" si="2"/>
        <v>0</v>
      </c>
    </row>
    <row r="25" spans="1:8" ht="126" customHeight="1" x14ac:dyDescent="0.25">
      <c r="A25" s="10">
        <v>8</v>
      </c>
      <c r="B25" s="46" t="s">
        <v>21</v>
      </c>
      <c r="C25" s="47"/>
      <c r="D25" s="22" t="s">
        <v>36</v>
      </c>
      <c r="E25" s="38">
        <f t="shared" ref="E25:F25" si="4">E26</f>
        <v>1277.7</v>
      </c>
      <c r="F25" s="38">
        <f t="shared" si="4"/>
        <v>278.2</v>
      </c>
      <c r="G25" s="36">
        <f t="shared" si="0"/>
        <v>-999.5</v>
      </c>
      <c r="H25" s="36">
        <f t="shared" si="2"/>
        <v>21.77349925647648</v>
      </c>
    </row>
    <row r="26" spans="1:8" ht="15.75" x14ac:dyDescent="0.25">
      <c r="A26" s="10"/>
      <c r="B26" s="25" t="s">
        <v>4</v>
      </c>
      <c r="C26" s="26">
        <v>908</v>
      </c>
      <c r="D26" s="24"/>
      <c r="E26" s="27">
        <v>1277.7</v>
      </c>
      <c r="F26" s="28">
        <v>278.2</v>
      </c>
      <c r="G26" s="37">
        <f t="shared" si="0"/>
        <v>-999.5</v>
      </c>
      <c r="H26" s="37">
        <f t="shared" si="2"/>
        <v>21.77349925647648</v>
      </c>
    </row>
    <row r="27" spans="1:8" ht="69" customHeight="1" x14ac:dyDescent="0.25">
      <c r="A27" s="10">
        <v>9</v>
      </c>
      <c r="B27" s="46" t="s">
        <v>22</v>
      </c>
      <c r="C27" s="47"/>
      <c r="D27" s="22" t="s">
        <v>37</v>
      </c>
      <c r="E27" s="38">
        <f>E28</f>
        <v>100</v>
      </c>
      <c r="F27" s="38">
        <f>F28</f>
        <v>0</v>
      </c>
      <c r="G27" s="36">
        <f t="shared" si="0"/>
        <v>-100</v>
      </c>
      <c r="H27" s="36">
        <f t="shared" si="2"/>
        <v>0</v>
      </c>
    </row>
    <row r="28" spans="1:8" ht="31.5" x14ac:dyDescent="0.25">
      <c r="A28" s="11"/>
      <c r="B28" s="17" t="s">
        <v>2</v>
      </c>
      <c r="C28" s="23">
        <v>905</v>
      </c>
      <c r="D28" s="24"/>
      <c r="E28" s="27">
        <v>100</v>
      </c>
      <c r="F28" s="28">
        <v>0</v>
      </c>
      <c r="G28" s="37">
        <f t="shared" si="0"/>
        <v>-100</v>
      </c>
      <c r="H28" s="37">
        <f t="shared" si="2"/>
        <v>0</v>
      </c>
    </row>
    <row r="29" spans="1:8" ht="43.5" customHeight="1" x14ac:dyDescent="0.25">
      <c r="A29" s="9">
        <v>10</v>
      </c>
      <c r="B29" s="46" t="s">
        <v>23</v>
      </c>
      <c r="C29" s="47"/>
      <c r="D29" s="22" t="s">
        <v>38</v>
      </c>
      <c r="E29" s="38">
        <f>E30+E31+E32</f>
        <v>738.1</v>
      </c>
      <c r="F29" s="38">
        <f>F30+F31+F32</f>
        <v>0</v>
      </c>
      <c r="G29" s="36">
        <f t="shared" si="0"/>
        <v>-738.1</v>
      </c>
      <c r="H29" s="36">
        <f t="shared" si="2"/>
        <v>0</v>
      </c>
    </row>
    <row r="30" spans="1:8" ht="31.5" x14ac:dyDescent="0.25">
      <c r="A30" s="11"/>
      <c r="B30" s="17" t="s">
        <v>10</v>
      </c>
      <c r="C30" s="23">
        <v>902</v>
      </c>
      <c r="D30" s="24"/>
      <c r="E30" s="27">
        <v>138.1</v>
      </c>
      <c r="F30" s="28">
        <v>0</v>
      </c>
      <c r="G30" s="37">
        <f t="shared" si="0"/>
        <v>-138.1</v>
      </c>
      <c r="H30" s="37">
        <f t="shared" si="2"/>
        <v>0</v>
      </c>
    </row>
    <row r="31" spans="1:8" ht="30.75" customHeight="1" x14ac:dyDescent="0.25">
      <c r="A31" s="11"/>
      <c r="B31" s="17" t="s">
        <v>2</v>
      </c>
      <c r="C31" s="23">
        <v>905</v>
      </c>
      <c r="D31" s="24"/>
      <c r="E31" s="27">
        <v>600</v>
      </c>
      <c r="F31" s="28">
        <v>0</v>
      </c>
      <c r="G31" s="37">
        <f t="shared" si="0"/>
        <v>-600</v>
      </c>
      <c r="H31" s="37">
        <f t="shared" si="2"/>
        <v>0</v>
      </c>
    </row>
    <row r="32" spans="1:8" ht="15.75" hidden="1" x14ac:dyDescent="0.25">
      <c r="A32" s="3"/>
      <c r="B32" s="17" t="s">
        <v>11</v>
      </c>
      <c r="C32" s="18">
        <v>908</v>
      </c>
      <c r="D32" s="24"/>
      <c r="E32" s="27">
        <v>0</v>
      </c>
      <c r="F32" s="28">
        <v>0</v>
      </c>
      <c r="G32" s="37">
        <f t="shared" si="0"/>
        <v>0</v>
      </c>
      <c r="H32" s="37" t="e">
        <f t="shared" si="2"/>
        <v>#DIV/0!</v>
      </c>
    </row>
    <row r="33" spans="1:8" ht="44.25" customHeight="1" x14ac:dyDescent="0.25">
      <c r="A33" s="10">
        <v>11</v>
      </c>
      <c r="B33" s="46" t="s">
        <v>13</v>
      </c>
      <c r="C33" s="47"/>
      <c r="D33" s="22" t="s">
        <v>39</v>
      </c>
      <c r="E33" s="38">
        <f>E34+E35+E36+E37</f>
        <v>1415</v>
      </c>
      <c r="F33" s="38">
        <f>F34+F35+F36+F37</f>
        <v>878.8</v>
      </c>
      <c r="G33" s="36">
        <f t="shared" si="0"/>
        <v>-536.20000000000005</v>
      </c>
      <c r="H33" s="36">
        <f t="shared" si="2"/>
        <v>62.106007067137803</v>
      </c>
    </row>
    <row r="34" spans="1:8" ht="15.75" x14ac:dyDescent="0.25">
      <c r="A34" s="10"/>
      <c r="B34" s="17" t="s">
        <v>11</v>
      </c>
      <c r="C34" s="18">
        <v>908</v>
      </c>
      <c r="D34" s="24"/>
      <c r="E34" s="27">
        <v>1415</v>
      </c>
      <c r="F34" s="28">
        <v>878.8</v>
      </c>
      <c r="G34" s="37">
        <f t="shared" si="0"/>
        <v>-536.20000000000005</v>
      </c>
      <c r="H34" s="37">
        <f t="shared" si="2"/>
        <v>62.106007067137803</v>
      </c>
    </row>
    <row r="35" spans="1:8" ht="31.5" hidden="1" x14ac:dyDescent="0.25">
      <c r="A35" s="10"/>
      <c r="B35" s="17" t="s">
        <v>14</v>
      </c>
      <c r="C35" s="18">
        <v>902</v>
      </c>
      <c r="D35" s="19"/>
      <c r="E35" s="27"/>
      <c r="F35" s="28"/>
      <c r="G35" s="37">
        <f t="shared" si="0"/>
        <v>0</v>
      </c>
      <c r="H35" s="37" t="e">
        <f t="shared" si="2"/>
        <v>#DIV/0!</v>
      </c>
    </row>
    <row r="36" spans="1:8" ht="31.5" hidden="1" x14ac:dyDescent="0.25">
      <c r="A36" s="10"/>
      <c r="B36" s="17" t="s">
        <v>15</v>
      </c>
      <c r="C36" s="18">
        <v>910</v>
      </c>
      <c r="D36" s="19"/>
      <c r="E36" s="27"/>
      <c r="F36" s="28"/>
      <c r="G36" s="37">
        <f t="shared" si="0"/>
        <v>0</v>
      </c>
      <c r="H36" s="37">
        <v>0</v>
      </c>
    </row>
    <row r="37" spans="1:8" ht="31.5" hidden="1" x14ac:dyDescent="0.25">
      <c r="A37" s="4"/>
      <c r="B37" s="17" t="s">
        <v>2</v>
      </c>
      <c r="C37" s="23">
        <v>905</v>
      </c>
      <c r="D37" s="24"/>
      <c r="E37" s="27"/>
      <c r="F37" s="28"/>
      <c r="G37" s="37">
        <f t="shared" si="0"/>
        <v>0</v>
      </c>
      <c r="H37" s="37" t="e">
        <f t="shared" si="2"/>
        <v>#DIV/0!</v>
      </c>
    </row>
    <row r="38" spans="1:8" ht="52.5" customHeight="1" x14ac:dyDescent="0.25">
      <c r="A38" s="4">
        <v>12</v>
      </c>
      <c r="B38" s="32" t="s">
        <v>26</v>
      </c>
      <c r="C38" s="33"/>
      <c r="D38" s="22" t="s">
        <v>40</v>
      </c>
      <c r="E38" s="41">
        <f>E39</f>
        <v>20078.3</v>
      </c>
      <c r="F38" s="41">
        <f>F39</f>
        <v>0</v>
      </c>
      <c r="G38" s="36">
        <f>SUM(F38-E38)</f>
        <v>-20078.3</v>
      </c>
      <c r="H38" s="36">
        <f t="shared" si="2"/>
        <v>0</v>
      </c>
    </row>
    <row r="39" spans="1:8" ht="15.75" x14ac:dyDescent="0.25">
      <c r="A39" s="4"/>
      <c r="B39" s="17" t="s">
        <v>4</v>
      </c>
      <c r="C39" s="23">
        <v>908</v>
      </c>
      <c r="D39" s="24"/>
      <c r="E39" s="42">
        <v>20078.3</v>
      </c>
      <c r="F39" s="43">
        <v>0</v>
      </c>
      <c r="G39" s="36">
        <f t="shared" ref="G39:G43" si="5">SUM(F39-E39)</f>
        <v>-20078.3</v>
      </c>
      <c r="H39" s="36">
        <f t="shared" ref="H39:H43" si="6">SUM(F39/E39*100)</f>
        <v>0</v>
      </c>
    </row>
    <row r="40" spans="1:8" ht="65.25" customHeight="1" x14ac:dyDescent="0.25">
      <c r="A40" s="4">
        <v>13</v>
      </c>
      <c r="B40" s="29" t="s">
        <v>47</v>
      </c>
      <c r="C40" s="23"/>
      <c r="D40" s="22" t="s">
        <v>49</v>
      </c>
      <c r="E40" s="45">
        <f>E42+E41</f>
        <v>45</v>
      </c>
      <c r="F40" s="45">
        <f>F42+F41</f>
        <v>32.200000000000003</v>
      </c>
      <c r="G40" s="36">
        <f t="shared" si="5"/>
        <v>-12.799999999999997</v>
      </c>
      <c r="H40" s="36">
        <f t="shared" si="6"/>
        <v>71.555555555555557</v>
      </c>
    </row>
    <row r="41" spans="1:8" ht="30" customHeight="1" x14ac:dyDescent="0.25">
      <c r="A41" s="4"/>
      <c r="B41" s="17" t="s">
        <v>2</v>
      </c>
      <c r="C41" s="23">
        <v>905</v>
      </c>
      <c r="D41" s="24"/>
      <c r="E41" s="27">
        <v>5</v>
      </c>
      <c r="F41" s="28">
        <v>0</v>
      </c>
      <c r="G41" s="37">
        <f t="shared" ref="G41" si="7">SUM(F41-E41)</f>
        <v>-5</v>
      </c>
      <c r="H41" s="37">
        <f t="shared" ref="H41" si="8">SUM(F41/E41*100)</f>
        <v>0</v>
      </c>
    </row>
    <row r="42" spans="1:8" ht="31.5" customHeight="1" x14ac:dyDescent="0.25">
      <c r="A42" s="4"/>
      <c r="B42" s="17" t="s">
        <v>4</v>
      </c>
      <c r="C42" s="23">
        <v>908</v>
      </c>
      <c r="D42" s="24"/>
      <c r="E42" s="42">
        <v>40</v>
      </c>
      <c r="F42" s="43">
        <v>32.200000000000003</v>
      </c>
      <c r="G42" s="36">
        <f t="shared" si="5"/>
        <v>-7.7999999999999972</v>
      </c>
      <c r="H42" s="36">
        <f t="shared" si="6"/>
        <v>80.5</v>
      </c>
    </row>
    <row r="43" spans="1:8" ht="63" customHeight="1" x14ac:dyDescent="0.25">
      <c r="A43" s="4" t="s">
        <v>45</v>
      </c>
      <c r="B43" s="29" t="s">
        <v>46</v>
      </c>
      <c r="C43" s="23"/>
      <c r="D43" s="22" t="s">
        <v>48</v>
      </c>
      <c r="E43" s="45">
        <f>E44</f>
        <v>700</v>
      </c>
      <c r="F43" s="45">
        <f>F44</f>
        <v>0</v>
      </c>
      <c r="G43" s="36">
        <f t="shared" si="5"/>
        <v>-700</v>
      </c>
      <c r="H43" s="36">
        <f t="shared" si="6"/>
        <v>0</v>
      </c>
    </row>
    <row r="44" spans="1:8" ht="30" customHeight="1" x14ac:dyDescent="0.25">
      <c r="A44" s="4"/>
      <c r="B44" s="17" t="s">
        <v>4</v>
      </c>
      <c r="C44" s="23">
        <v>908</v>
      </c>
      <c r="D44" s="24"/>
      <c r="E44" s="42">
        <v>700</v>
      </c>
      <c r="F44" s="43">
        <v>0</v>
      </c>
      <c r="G44" s="36">
        <f t="shared" ref="G44" si="9">SUM(F44-E44)</f>
        <v>-700</v>
      </c>
      <c r="H44" s="36">
        <f t="shared" ref="H44" si="10">SUM(F44/E44*100)</f>
        <v>0</v>
      </c>
    </row>
    <row r="45" spans="1:8" ht="60.75" customHeight="1" x14ac:dyDescent="0.25">
      <c r="A45" s="34"/>
      <c r="B45" s="29" t="s">
        <v>25</v>
      </c>
      <c r="C45" s="30"/>
      <c r="D45" s="31"/>
      <c r="E45" s="35">
        <f>E39+E33+E29+E27+E25+E24+E22+E20+E14+E13+E11+E9+E7+E40+E43</f>
        <v>450887.8</v>
      </c>
      <c r="F45" s="35">
        <f>F39+F33+F29+F27+F25+F24+F22+F20+F14+F13+F11+F9+F7+F40+F44</f>
        <v>100623.09999999999</v>
      </c>
      <c r="G45" s="36">
        <f>SUM(F45-E45)</f>
        <v>-350264.7</v>
      </c>
      <c r="H45" s="36">
        <f>SUM(F45/E45*100)</f>
        <v>22.316660597159647</v>
      </c>
    </row>
    <row r="46" spans="1:8" ht="15.75" x14ac:dyDescent="0.25">
      <c r="A46" s="44"/>
      <c r="B46" s="7"/>
      <c r="C46" s="6"/>
      <c r="D46" s="6"/>
    </row>
    <row r="47" spans="1:8" ht="15.75" x14ac:dyDescent="0.25">
      <c r="A47" s="6"/>
      <c r="B47" s="15"/>
      <c r="C47" s="5"/>
      <c r="D47" s="5"/>
      <c r="E47" s="8"/>
      <c r="F47" s="8"/>
      <c r="G47" s="8"/>
      <c r="H47" s="8"/>
    </row>
    <row r="48" spans="1:8" ht="29.25" customHeight="1" x14ac:dyDescent="0.25">
      <c r="A48" s="6"/>
    </row>
    <row r="49" spans="1:1" ht="48.75" customHeight="1" x14ac:dyDescent="0.25">
      <c r="A49" s="15"/>
    </row>
    <row r="50" spans="1:1" ht="116.25" customHeight="1" x14ac:dyDescent="0.25"/>
  </sheetData>
  <mergeCells count="24">
    <mergeCell ref="G1:I1"/>
    <mergeCell ref="B29:C29"/>
    <mergeCell ref="B33:C33"/>
    <mergeCell ref="F4:F5"/>
    <mergeCell ref="G4:G5"/>
    <mergeCell ref="H4:H5"/>
    <mergeCell ref="E4:E5"/>
    <mergeCell ref="D4:D5"/>
    <mergeCell ref="B23:C23"/>
    <mergeCell ref="B25:C25"/>
    <mergeCell ref="B27:C27"/>
    <mergeCell ref="C1:E1"/>
    <mergeCell ref="B21:C21"/>
    <mergeCell ref="B6:C6"/>
    <mergeCell ref="B8:C8"/>
    <mergeCell ref="B10:C10"/>
    <mergeCell ref="B12:C12"/>
    <mergeCell ref="B14:C14"/>
    <mergeCell ref="B19:C19"/>
    <mergeCell ref="A2:E2"/>
    <mergeCell ref="A3:E3"/>
    <mergeCell ref="A4:A5"/>
    <mergeCell ref="B4:B5"/>
    <mergeCell ref="C4:C5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2017-05-03T10:02:28Z</cp:lastPrinted>
  <dcterms:created xsi:type="dcterms:W3CDTF">2013-11-12T13:28:52Z</dcterms:created>
  <dcterms:modified xsi:type="dcterms:W3CDTF">2018-04-28T08:10:10Z</dcterms:modified>
</cp:coreProperties>
</file>