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2995" windowHeight="9675"/>
  </bookViews>
  <sheets>
    <sheet name="Лист1" sheetId="2" r:id="rId1"/>
    <sheet name="Лист3" sheetId="3" r:id="rId2"/>
  </sheets>
  <definedNames>
    <definedName name="_xlnm.Print_Area" localSheetId="0">Лист1!$A$1:$H$61</definedName>
  </definedNames>
  <calcPr calcId="145621"/>
</workbook>
</file>

<file path=xl/calcChain.xml><?xml version="1.0" encoding="utf-8"?>
<calcChain xmlns="http://schemas.openxmlformats.org/spreadsheetml/2006/main">
  <c r="G28" i="2" l="1"/>
  <c r="H28" i="2"/>
  <c r="F27" i="2"/>
  <c r="E27" i="2"/>
  <c r="G27" i="2" l="1"/>
  <c r="H27" i="2"/>
  <c r="H44" i="2" l="1"/>
  <c r="G42" i="2"/>
  <c r="G43" i="2"/>
  <c r="G44" i="2"/>
  <c r="F41" i="2"/>
  <c r="G41" i="2" s="1"/>
  <c r="E41" i="2"/>
  <c r="H41" i="2" s="1"/>
  <c r="G32" i="2"/>
  <c r="G33" i="2"/>
  <c r="G34" i="2"/>
  <c r="H33" i="2"/>
  <c r="H34" i="2"/>
  <c r="H30" i="2"/>
  <c r="F31" i="2"/>
  <c r="E31" i="2"/>
  <c r="G31" i="2" l="1"/>
  <c r="H31" i="2"/>
  <c r="F23" i="2" l="1"/>
  <c r="H26" i="2"/>
  <c r="G25" i="2"/>
  <c r="G26" i="2"/>
  <c r="E23" i="2"/>
  <c r="E55" i="2" l="1"/>
  <c r="E6" i="2"/>
  <c r="F35" i="2" l="1"/>
  <c r="E35" i="2"/>
  <c r="F55" i="2" l="1"/>
  <c r="F52" i="2" l="1"/>
  <c r="E52" i="2"/>
  <c r="H53" i="2"/>
  <c r="G53" i="2"/>
  <c r="G55" i="2" l="1"/>
  <c r="H55" i="2"/>
  <c r="H56" i="2"/>
  <c r="G56" i="2"/>
  <c r="H51" i="2"/>
  <c r="H52" i="2"/>
  <c r="H54" i="2"/>
  <c r="G51" i="2"/>
  <c r="G52" i="2"/>
  <c r="G54" i="2"/>
  <c r="H17" i="2"/>
  <c r="H15" i="2"/>
  <c r="H16" i="2"/>
  <c r="H18" i="2"/>
  <c r="F14" i="2"/>
  <c r="E14" i="2"/>
  <c r="H14" i="2" l="1"/>
  <c r="G14" i="2"/>
  <c r="G17" i="2" l="1"/>
  <c r="H35" i="2" l="1"/>
  <c r="G49" i="2"/>
  <c r="G48" i="2"/>
  <c r="G47" i="2"/>
  <c r="G46" i="2"/>
  <c r="G40" i="2"/>
  <c r="G39" i="2"/>
  <c r="G38" i="2"/>
  <c r="G36" i="2"/>
  <c r="G30" i="2"/>
  <c r="G24" i="2"/>
  <c r="G22" i="2"/>
  <c r="G20" i="2"/>
  <c r="G18" i="2"/>
  <c r="G16" i="2"/>
  <c r="G15" i="2"/>
  <c r="G13" i="2"/>
  <c r="G11" i="2"/>
  <c r="G9" i="2"/>
  <c r="G7" i="2"/>
  <c r="H49" i="2"/>
  <c r="H47" i="2"/>
  <c r="H46" i="2"/>
  <c r="H39" i="2"/>
  <c r="H38" i="2"/>
  <c r="H36" i="2"/>
  <c r="H22" i="2"/>
  <c r="H20" i="2"/>
  <c r="H13" i="2"/>
  <c r="H11" i="2"/>
  <c r="H9" i="2"/>
  <c r="H7" i="2"/>
  <c r="F50" i="2"/>
  <c r="F45" i="2"/>
  <c r="F37" i="2"/>
  <c r="F29" i="2"/>
  <c r="F21" i="2"/>
  <c r="F19" i="2"/>
  <c r="F12" i="2"/>
  <c r="F10" i="2"/>
  <c r="F8" i="2"/>
  <c r="F6" i="2"/>
  <c r="F57" i="2" l="1"/>
  <c r="G35" i="2"/>
  <c r="E50" i="2"/>
  <c r="E21" i="2"/>
  <c r="G21" i="2" s="1"/>
  <c r="E19" i="2"/>
  <c r="H19" i="2" s="1"/>
  <c r="E12" i="2"/>
  <c r="G12" i="2" s="1"/>
  <c r="E10" i="2"/>
  <c r="H10" i="2" s="1"/>
  <c r="E8" i="2"/>
  <c r="G6" i="2"/>
  <c r="H50" i="2" l="1"/>
  <c r="G23" i="2"/>
  <c r="G50" i="2"/>
  <c r="H8" i="2"/>
  <c r="G19" i="2"/>
  <c r="H23" i="2"/>
  <c r="H21" i="2"/>
  <c r="G8" i="2"/>
  <c r="H6" i="2"/>
  <c r="H12" i="2"/>
  <c r="G10" i="2"/>
  <c r="E45" i="2"/>
  <c r="E37" i="2"/>
  <c r="E57" i="2" s="1"/>
  <c r="E29" i="2"/>
  <c r="H29" i="2" s="1"/>
  <c r="G57" i="2" l="1"/>
  <c r="H57" i="2"/>
  <c r="G29" i="2"/>
  <c r="G37" i="2"/>
  <c r="H37" i="2"/>
  <c r="H45" i="2"/>
  <c r="G45" i="2"/>
</calcChain>
</file>

<file path=xl/sharedStrings.xml><?xml version="1.0" encoding="utf-8"?>
<sst xmlns="http://schemas.openxmlformats.org/spreadsheetml/2006/main" count="83" uniqueCount="58">
  <si>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</si>
  <si>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</si>
  <si>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</si>
  <si>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</si>
  <si>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</si>
  <si>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</si>
  <si>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</si>
  <si>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</si>
  <si>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</si>
  <si>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3.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</si>
  <si>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</si>
  <si>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</si>
  <si>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</si>
  <si>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</si>
  <si>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</si>
  <si>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Всего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</si>
  <si>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</si>
  <si>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</si>
  <si>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</si>
  <si>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</si>
  <si>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</si>
  <si>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</si>
  <si>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</si>
  <si>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</si>
  <si>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</si>
  <si>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</si>
  <si>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</si>
  <si>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</si>
  <si>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</si>
  <si>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</si>
  <si>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</si>
  <si>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</si>
  <si>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6С00000000</t>
  </si>
  <si>
    <t>6У00000000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</si>
  <si>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</si>
  <si>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</si>
  <si>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</si>
  <si>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</si>
  <si>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</si>
  <si>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</si>
  <si>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</si>
  <si>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"Гиагинский район" Развитие культуры и искусства" </t>
  </si>
  <si>
    <t>Муниципальная программа МО "Гиагинский район" "Развитие физической культуры и спорта "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</si>
  <si>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"</t>
  </si>
  <si>
    <t>Муниципальная программа МО "Гиагинский район" "Обеспечение безопасности дорожного движения"</t>
  </si>
  <si>
    <t xml:space="preserve">Муниципальная программа МО "Гиагинский район" "Обеспечение доступным и комфортным жильем и коммунальными услугами" </t>
  </si>
  <si>
    <t xml:space="preserve">Муниципальная программа МО "Гиагинский район"   Развитие малого и среднего предпринимательства муниципального образования "Гиагинский район"" </t>
  </si>
  <si>
    <t>Муниципальная программа МО "Гиагинский район" "Комплексное развитие сельских территорий"</t>
  </si>
  <si>
    <t>6К00000000</t>
  </si>
  <si>
    <t xml:space="preserve">Муниципальная программа МО "Гиагинский район"  "Укрепление общественного здоровья среди населения муниципального образования "Гиагинский район" </t>
  </si>
  <si>
    <t>6Т00000000</t>
  </si>
  <si>
    <t xml:space="preserve">Муниципальная программа МО "Гиагинский район" "Развитие сельского хозяйства на территории МО "Гиагинский район" </t>
  </si>
  <si>
    <t>Исполнение муниципальных программ  муниципального образования «Гиагинский район» с распределением бюджетных ассигнований за 1 квартал 2023 года</t>
  </si>
  <si>
    <t>Уточненный план на 01.04.2023 г.</t>
  </si>
  <si>
    <t>Фактическое исполнение на 01.04.2023 г.</t>
  </si>
  <si>
    <t>Муниципальная программа муниципального образования "Гиагинский район" "Социальная помощь ветеранам Великой Отечественной войны 1941-1945 годов и гражданам, участвующим в специальной военной операции, и  (или) членам их семей"</t>
  </si>
  <si>
    <t>Муниципальная программа МО "Гиагинский район" "Развитие обеспечения информирования граждан о деятельности муниципальных органов МО "Гиагинский район"</t>
  </si>
  <si>
    <t>6Е00000000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</si>
</sst>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3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right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165" fontId="6" fillId="0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/>
    </xf>
    <xf numFmtId="164" fontId="9" fillId="0" borderId="4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164" fontId="11" fillId="0" borderId="4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164" fontId="11" fillId="2" borderId="4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12" fillId="0" borderId="4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8" fillId="0" borderId="4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Normal="100" workbookViewId="0">
      <selection activeCell="L3" sqref="L3"/>
    </sheetView>
  </sheetViews>
  <sheetFormatPr defaultRowHeight="15" x14ac:dyDescent="0.25"/>
  <cols>
    <col min="1" max="1" width="5.42578125" style="10" customWidth="1"/>
    <col min="2" max="2" width="56.85546875" style="10" customWidth="1"/>
    <col min="3" max="3" width="7" style="10" customWidth="1"/>
    <col min="4" max="4" width="13.42578125" style="10" customWidth="1"/>
    <col min="5" max="5" width="15.42578125" style="10" customWidth="1"/>
    <col min="6" max="6" width="15.5703125" style="10" customWidth="1"/>
    <col min="7" max="7" width="14.7109375" style="10" customWidth="1"/>
    <col min="8" max="8" width="13.42578125" style="10" customWidth="1"/>
    <col min="9" max="9" width="6.5703125" style="10" customWidth="1"/>
    <col min="10" max="16384" width="9.140625" style="10"/>
  </cols>
  <sheetData>
    <row r="1" spans="1:9" ht="8.25" customHeight="1" x14ac:dyDescent="0.25">
      <c r="A1" s="8"/>
      <c r="B1" s="8"/>
      <c r="C1" s="49"/>
      <c r="D1" s="49"/>
      <c r="E1" s="49"/>
      <c r="F1" s="9"/>
      <c r="G1" s="48"/>
      <c r="H1" s="48"/>
      <c r="I1" s="48"/>
    </row>
    <row r="2" spans="1:9" ht="54.75" customHeight="1" x14ac:dyDescent="0.25">
      <c r="A2" s="47" t="s">
        <v>52</v>
      </c>
      <c r="B2" s="47"/>
      <c r="C2" s="47"/>
      <c r="D2" s="47"/>
      <c r="E2" s="47"/>
      <c r="F2" s="47"/>
      <c r="G2" s="47"/>
      <c r="H2" s="47"/>
    </row>
    <row r="3" spans="1:9" ht="21" customHeight="1" x14ac:dyDescent="0.25">
      <c r="A3" s="50"/>
      <c r="B3" s="50"/>
      <c r="C3" s="50"/>
      <c r="D3" s="50"/>
      <c r="E3" s="50"/>
      <c r="F3" s="11"/>
      <c r="G3" s="11"/>
      <c r="H3" s="11" t="s">
        <v>0</v>
      </c>
    </row>
    <row r="4" spans="1:9" ht="15.75" customHeight="1" x14ac:dyDescent="0.25">
      <c r="A4" s="51" t="s">
        <v>6</v>
      </c>
      <c r="B4" s="51" t="s">
        <v>1</v>
      </c>
      <c r="C4" s="51" t="s">
        <v>14</v>
      </c>
      <c r="D4" s="51" t="s">
        <v>16</v>
      </c>
      <c r="E4" s="55" t="s">
        <v>53</v>
      </c>
      <c r="F4" s="55" t="s">
        <v>54</v>
      </c>
      <c r="G4" s="55" t="s">
        <v>17</v>
      </c>
      <c r="H4" s="55" t="s">
        <v>18</v>
      </c>
    </row>
    <row r="5" spans="1:9" ht="69.75" customHeight="1" x14ac:dyDescent="0.25">
      <c r="A5" s="52"/>
      <c r="B5" s="52"/>
      <c r="C5" s="52"/>
      <c r="D5" s="52"/>
      <c r="E5" s="56"/>
      <c r="F5" s="56"/>
      <c r="G5" s="56"/>
      <c r="H5" s="56"/>
    </row>
    <row r="6" spans="1:9" ht="45" customHeight="1" x14ac:dyDescent="0.25">
      <c r="A6" s="12" t="s">
        <v>7</v>
      </c>
      <c r="B6" s="45" t="s">
        <v>34</v>
      </c>
      <c r="C6" s="46"/>
      <c r="D6" s="13" t="s">
        <v>19</v>
      </c>
      <c r="E6" s="57">
        <f>E7</f>
        <v>565634.66888999997</v>
      </c>
      <c r="F6" s="57">
        <f>F7</f>
        <v>137494.43773000001</v>
      </c>
      <c r="G6" s="14">
        <f>SUM(F6-E6)</f>
        <v>-428140.23115999997</v>
      </c>
      <c r="H6" s="14">
        <f>SUM(F6/E6*100)</f>
        <v>24.307993355467186</v>
      </c>
    </row>
    <row r="7" spans="1:9" ht="35.25" customHeight="1" x14ac:dyDescent="0.25">
      <c r="A7" s="15"/>
      <c r="B7" s="4" t="s">
        <v>2</v>
      </c>
      <c r="C7" s="16">
        <v>905</v>
      </c>
      <c r="D7" s="17"/>
      <c r="E7" s="58">
        <v>565634.66888999997</v>
      </c>
      <c r="F7" s="59">
        <v>137494.43773000001</v>
      </c>
      <c r="G7" s="7">
        <f t="shared" ref="G7:G49" si="0">SUM(F7-E7)</f>
        <v>-428140.23115999997</v>
      </c>
      <c r="H7" s="7">
        <f>SUM(F7/E7*100)</f>
        <v>24.307993355467186</v>
      </c>
    </row>
    <row r="8" spans="1:9" ht="42.75" customHeight="1" x14ac:dyDescent="0.25">
      <c r="A8" s="12" t="s">
        <v>8</v>
      </c>
      <c r="B8" s="45" t="s">
        <v>41</v>
      </c>
      <c r="C8" s="46"/>
      <c r="D8" s="13" t="s">
        <v>28</v>
      </c>
      <c r="E8" s="60">
        <f>E9</f>
        <v>106749.962</v>
      </c>
      <c r="F8" s="60">
        <f>F9</f>
        <v>28743.083910000001</v>
      </c>
      <c r="G8" s="14">
        <f t="shared" si="0"/>
        <v>-78006.878089999998</v>
      </c>
      <c r="H8" s="14">
        <f t="shared" ref="H8:H15" si="1">SUM(F8/E8*100)</f>
        <v>26.925615121062059</v>
      </c>
    </row>
    <row r="9" spans="1:9" ht="30.75" customHeight="1" x14ac:dyDescent="0.25">
      <c r="A9" s="15"/>
      <c r="B9" s="18" t="s">
        <v>3</v>
      </c>
      <c r="C9" s="16">
        <v>902</v>
      </c>
      <c r="D9" s="17"/>
      <c r="E9" s="61">
        <v>106749.962</v>
      </c>
      <c r="F9" s="62">
        <v>28743.083910000001</v>
      </c>
      <c r="G9" s="7">
        <f t="shared" si="0"/>
        <v>-78006.878089999998</v>
      </c>
      <c r="H9" s="7">
        <f t="shared" si="1"/>
        <v>26.925615121062059</v>
      </c>
    </row>
    <row r="10" spans="1:9" ht="53.25" customHeight="1" x14ac:dyDescent="0.25">
      <c r="A10" s="12" t="s">
        <v>9</v>
      </c>
      <c r="B10" s="45" t="s">
        <v>46</v>
      </c>
      <c r="C10" s="46"/>
      <c r="D10" s="13" t="s">
        <v>29</v>
      </c>
      <c r="E10" s="60">
        <f>E11</f>
        <v>5</v>
      </c>
      <c r="F10" s="60">
        <f>F11</f>
        <v>0</v>
      </c>
      <c r="G10" s="14">
        <f t="shared" si="0"/>
        <v>-5</v>
      </c>
      <c r="H10" s="14">
        <f t="shared" si="1"/>
        <v>0</v>
      </c>
    </row>
    <row r="11" spans="1:9" ht="15.75" x14ac:dyDescent="0.25">
      <c r="A11" s="15"/>
      <c r="B11" s="19" t="s">
        <v>4</v>
      </c>
      <c r="C11" s="16">
        <v>908</v>
      </c>
      <c r="D11" s="17"/>
      <c r="E11" s="58">
        <v>5</v>
      </c>
      <c r="F11" s="59">
        <v>0</v>
      </c>
      <c r="G11" s="7">
        <f t="shared" si="0"/>
        <v>-5</v>
      </c>
      <c r="H11" s="7">
        <f t="shared" si="1"/>
        <v>0</v>
      </c>
    </row>
    <row r="12" spans="1:9" ht="50.25" customHeight="1" x14ac:dyDescent="0.25">
      <c r="A12" s="20">
        <v>4</v>
      </c>
      <c r="B12" s="45" t="s">
        <v>35</v>
      </c>
      <c r="C12" s="46"/>
      <c r="D12" s="13" t="s">
        <v>30</v>
      </c>
      <c r="E12" s="60">
        <f>E13</f>
        <v>13817.2</v>
      </c>
      <c r="F12" s="60">
        <f>F13</f>
        <v>3357.96378</v>
      </c>
      <c r="G12" s="14">
        <f t="shared" si="0"/>
        <v>-10459.236220000001</v>
      </c>
      <c r="H12" s="14">
        <f t="shared" si="1"/>
        <v>24.302780447558114</v>
      </c>
    </row>
    <row r="13" spans="1:9" ht="31.5" x14ac:dyDescent="0.25">
      <c r="A13" s="15"/>
      <c r="B13" s="19" t="s">
        <v>5</v>
      </c>
      <c r="C13" s="16">
        <v>903</v>
      </c>
      <c r="D13" s="17"/>
      <c r="E13" s="58">
        <v>13817.2</v>
      </c>
      <c r="F13" s="59">
        <v>3357.96378</v>
      </c>
      <c r="G13" s="7">
        <f t="shared" si="0"/>
        <v>-10459.236220000001</v>
      </c>
      <c r="H13" s="7">
        <f t="shared" si="1"/>
        <v>24.302780447558114</v>
      </c>
    </row>
    <row r="14" spans="1:9" ht="54.75" customHeight="1" x14ac:dyDescent="0.25">
      <c r="A14" s="12">
        <v>5</v>
      </c>
      <c r="B14" s="43" t="s">
        <v>36</v>
      </c>
      <c r="C14" s="44"/>
      <c r="D14" s="13" t="s">
        <v>31</v>
      </c>
      <c r="E14" s="63">
        <f>E15+E16+E18+E17</f>
        <v>2702.4</v>
      </c>
      <c r="F14" s="63">
        <f>F15+F16+F18+F17</f>
        <v>765.87370999999996</v>
      </c>
      <c r="G14" s="14">
        <f>SUM(F14-E14)</f>
        <v>-1936.5262900000002</v>
      </c>
      <c r="H14" s="14">
        <f>SUM(F14/E14*100)</f>
        <v>28.340501406157486</v>
      </c>
    </row>
    <row r="15" spans="1:9" ht="15.75" x14ac:dyDescent="0.25">
      <c r="A15" s="15"/>
      <c r="B15" s="4" t="s">
        <v>4</v>
      </c>
      <c r="C15" s="16">
        <v>908</v>
      </c>
      <c r="D15" s="17"/>
      <c r="E15" s="64">
        <v>918.7</v>
      </c>
      <c r="F15" s="65">
        <v>399.55599999999998</v>
      </c>
      <c r="G15" s="7">
        <f t="shared" si="0"/>
        <v>-519.14400000000001</v>
      </c>
      <c r="H15" s="7">
        <f t="shared" si="1"/>
        <v>43.491455317296172</v>
      </c>
    </row>
    <row r="16" spans="1:9" ht="38.25" customHeight="1" x14ac:dyDescent="0.25">
      <c r="A16" s="15"/>
      <c r="B16" s="4" t="s">
        <v>3</v>
      </c>
      <c r="C16" s="16">
        <v>902</v>
      </c>
      <c r="D16" s="17"/>
      <c r="E16" s="64">
        <v>100</v>
      </c>
      <c r="F16" s="65">
        <v>0</v>
      </c>
      <c r="G16" s="7">
        <f t="shared" si="0"/>
        <v>-100</v>
      </c>
      <c r="H16" s="7">
        <f t="shared" ref="H16:H50" si="2">SUM(F16/E16*100)</f>
        <v>0</v>
      </c>
    </row>
    <row r="17" spans="1:8" ht="26.25" hidden="1" customHeight="1" x14ac:dyDescent="0.25">
      <c r="A17" s="15"/>
      <c r="B17" s="19" t="s">
        <v>5</v>
      </c>
      <c r="C17" s="16">
        <v>903</v>
      </c>
      <c r="D17" s="17"/>
      <c r="E17" s="58"/>
      <c r="F17" s="59"/>
      <c r="G17" s="7">
        <f t="shared" ref="G17" si="3">SUM(F17-E17)</f>
        <v>0</v>
      </c>
      <c r="H17" s="7" t="e">
        <f t="shared" si="2"/>
        <v>#DIV/0!</v>
      </c>
    </row>
    <row r="18" spans="1:8" ht="31.5" x14ac:dyDescent="0.25">
      <c r="A18" s="15"/>
      <c r="B18" s="4" t="s">
        <v>2</v>
      </c>
      <c r="C18" s="16">
        <v>905</v>
      </c>
      <c r="D18" s="17"/>
      <c r="E18" s="58">
        <v>1683.7</v>
      </c>
      <c r="F18" s="59">
        <v>366.31770999999998</v>
      </c>
      <c r="G18" s="7">
        <f t="shared" si="0"/>
        <v>-1317.38229</v>
      </c>
      <c r="H18" s="7">
        <f t="shared" si="2"/>
        <v>21.756709033675829</v>
      </c>
    </row>
    <row r="19" spans="1:8" ht="41.25" customHeight="1" x14ac:dyDescent="0.25">
      <c r="A19" s="20">
        <v>6</v>
      </c>
      <c r="B19" s="45" t="s">
        <v>37</v>
      </c>
      <c r="C19" s="46"/>
      <c r="D19" s="13" t="s">
        <v>20</v>
      </c>
      <c r="E19" s="60">
        <f>E20</f>
        <v>140</v>
      </c>
      <c r="F19" s="60">
        <f>F20</f>
        <v>70</v>
      </c>
      <c r="G19" s="14">
        <f t="shared" si="0"/>
        <v>-70</v>
      </c>
      <c r="H19" s="14">
        <f t="shared" si="2"/>
        <v>50</v>
      </c>
    </row>
    <row r="20" spans="1:8" ht="15.75" x14ac:dyDescent="0.25">
      <c r="A20" s="21"/>
      <c r="B20" s="4" t="s">
        <v>4</v>
      </c>
      <c r="C20" s="16">
        <v>908</v>
      </c>
      <c r="D20" s="17"/>
      <c r="E20" s="58">
        <v>140</v>
      </c>
      <c r="F20" s="59">
        <v>70</v>
      </c>
      <c r="G20" s="7">
        <f t="shared" si="0"/>
        <v>-70</v>
      </c>
      <c r="H20" s="7">
        <f t="shared" si="2"/>
        <v>50</v>
      </c>
    </row>
    <row r="21" spans="1:8" ht="36" customHeight="1" x14ac:dyDescent="0.25">
      <c r="A21" s="20">
        <v>7</v>
      </c>
      <c r="B21" s="45" t="s">
        <v>42</v>
      </c>
      <c r="C21" s="46"/>
      <c r="D21" s="13" t="s">
        <v>21</v>
      </c>
      <c r="E21" s="60">
        <f>E22</f>
        <v>540</v>
      </c>
      <c r="F21" s="60">
        <f>F22</f>
        <v>237.6</v>
      </c>
      <c r="G21" s="14">
        <f t="shared" si="0"/>
        <v>-302.39999999999998</v>
      </c>
      <c r="H21" s="14">
        <f t="shared" si="2"/>
        <v>44</v>
      </c>
    </row>
    <row r="22" spans="1:8" ht="15.75" x14ac:dyDescent="0.25">
      <c r="A22" s="15"/>
      <c r="B22" s="4" t="s">
        <v>4</v>
      </c>
      <c r="C22" s="16">
        <v>908</v>
      </c>
      <c r="D22" s="17"/>
      <c r="E22" s="58">
        <v>540</v>
      </c>
      <c r="F22" s="62">
        <v>237.6</v>
      </c>
      <c r="G22" s="7">
        <f t="shared" si="0"/>
        <v>-302.39999999999998</v>
      </c>
      <c r="H22" s="7">
        <f t="shared" si="2"/>
        <v>44</v>
      </c>
    </row>
    <row r="23" spans="1:8" ht="46.5" customHeight="1" x14ac:dyDescent="0.25">
      <c r="A23" s="20">
        <v>8</v>
      </c>
      <c r="B23" s="34" t="s">
        <v>51</v>
      </c>
      <c r="C23" s="35"/>
      <c r="D23" s="22" t="s">
        <v>22</v>
      </c>
      <c r="E23" s="60">
        <f>E24+E25+E26</f>
        <v>200</v>
      </c>
      <c r="F23" s="60">
        <f>F24+F25+F26</f>
        <v>0</v>
      </c>
      <c r="G23" s="14">
        <f t="shared" si="0"/>
        <v>-200</v>
      </c>
      <c r="H23" s="14">
        <f t="shared" si="2"/>
        <v>0</v>
      </c>
    </row>
    <row r="24" spans="1:8" ht="31.5" hidden="1" x14ac:dyDescent="0.25">
      <c r="A24" s="21"/>
      <c r="B24" s="4" t="s">
        <v>3</v>
      </c>
      <c r="C24" s="16">
        <v>902</v>
      </c>
      <c r="D24" s="6"/>
      <c r="E24" s="58">
        <v>0</v>
      </c>
      <c r="F24" s="59">
        <v>0</v>
      </c>
      <c r="G24" s="7">
        <f t="shared" si="0"/>
        <v>0</v>
      </c>
      <c r="H24" s="7">
        <v>0</v>
      </c>
    </row>
    <row r="25" spans="1:8" ht="31.5" hidden="1" x14ac:dyDescent="0.25">
      <c r="A25" s="21"/>
      <c r="B25" s="4" t="s">
        <v>2</v>
      </c>
      <c r="C25" s="16">
        <v>905</v>
      </c>
      <c r="D25" s="6"/>
      <c r="E25" s="58">
        <v>0</v>
      </c>
      <c r="F25" s="58">
        <v>0</v>
      </c>
      <c r="G25" s="7">
        <f t="shared" si="0"/>
        <v>0</v>
      </c>
      <c r="H25" s="7">
        <v>0</v>
      </c>
    </row>
    <row r="26" spans="1:8" ht="15.75" x14ac:dyDescent="0.25">
      <c r="A26" s="21"/>
      <c r="B26" s="4" t="s">
        <v>4</v>
      </c>
      <c r="C26" s="5">
        <v>908</v>
      </c>
      <c r="D26" s="6"/>
      <c r="E26" s="58">
        <v>200</v>
      </c>
      <c r="F26" s="58">
        <v>0</v>
      </c>
      <c r="G26" s="7">
        <f t="shared" si="0"/>
        <v>-200</v>
      </c>
      <c r="H26" s="7">
        <f t="shared" si="2"/>
        <v>0</v>
      </c>
    </row>
    <row r="27" spans="1:8" ht="15.75" x14ac:dyDescent="0.25">
      <c r="A27" s="21"/>
      <c r="B27" s="53" t="s">
        <v>56</v>
      </c>
      <c r="C27" s="54"/>
      <c r="D27" s="36" t="s">
        <v>57</v>
      </c>
      <c r="E27" s="60">
        <f>E28</f>
        <v>888.1</v>
      </c>
      <c r="F27" s="60">
        <f>F28</f>
        <v>130.0094</v>
      </c>
      <c r="G27" s="7">
        <f t="shared" ref="G27:G28" si="4">SUM(F27-E27)</f>
        <v>-758.09059999999999</v>
      </c>
      <c r="H27" s="7">
        <f t="shared" ref="H27:H28" si="5">SUM(F27/E27*100)</f>
        <v>14.639049656570204</v>
      </c>
    </row>
    <row r="28" spans="1:8" ht="15.75" x14ac:dyDescent="0.25">
      <c r="A28" s="21"/>
      <c r="B28" s="40" t="s">
        <v>4</v>
      </c>
      <c r="C28" s="41">
        <v>908</v>
      </c>
      <c r="D28" s="42"/>
      <c r="E28" s="58">
        <v>888.1</v>
      </c>
      <c r="F28" s="58">
        <v>130.0094</v>
      </c>
      <c r="G28" s="7">
        <f t="shared" si="4"/>
        <v>-758.09059999999999</v>
      </c>
      <c r="H28" s="7">
        <f t="shared" si="5"/>
        <v>14.639049656570204</v>
      </c>
    </row>
    <row r="29" spans="1:8" ht="84" customHeight="1" x14ac:dyDescent="0.25">
      <c r="A29" s="20">
        <v>9</v>
      </c>
      <c r="B29" s="45" t="s">
        <v>43</v>
      </c>
      <c r="C29" s="46"/>
      <c r="D29" s="22" t="s">
        <v>23</v>
      </c>
      <c r="E29" s="60">
        <f t="shared" ref="E29:F29" si="6">E30</f>
        <v>5653.2</v>
      </c>
      <c r="F29" s="60">
        <f t="shared" si="6"/>
        <v>1209.64274</v>
      </c>
      <c r="G29" s="14">
        <f t="shared" si="0"/>
        <v>-4443.5572599999996</v>
      </c>
      <c r="H29" s="14">
        <f>SUM(F29/E29*100)</f>
        <v>21.3974870869596</v>
      </c>
    </row>
    <row r="30" spans="1:8" ht="15.75" x14ac:dyDescent="0.25">
      <c r="A30" s="20"/>
      <c r="B30" s="23" t="s">
        <v>4</v>
      </c>
      <c r="C30" s="24">
        <v>908</v>
      </c>
      <c r="D30" s="6"/>
      <c r="E30" s="58">
        <v>5653.2</v>
      </c>
      <c r="F30" s="59">
        <v>1209.64274</v>
      </c>
      <c r="G30" s="7">
        <f t="shared" si="0"/>
        <v>-4443.5572599999996</v>
      </c>
      <c r="H30" s="7">
        <f>SUM(F30/E30*100)</f>
        <v>21.3974870869596</v>
      </c>
    </row>
    <row r="31" spans="1:8" ht="39" customHeight="1" x14ac:dyDescent="0.25">
      <c r="A31" s="20">
        <v>10</v>
      </c>
      <c r="B31" s="43" t="s">
        <v>47</v>
      </c>
      <c r="C31" s="44"/>
      <c r="D31" s="36" t="s">
        <v>48</v>
      </c>
      <c r="E31" s="66">
        <f>E32+E33+E34</f>
        <v>38312.69</v>
      </c>
      <c r="F31" s="66">
        <f t="shared" ref="F31" si="7">F32+F33+F34</f>
        <v>0</v>
      </c>
      <c r="G31" s="14">
        <f t="shared" si="0"/>
        <v>-38312.69</v>
      </c>
      <c r="H31" s="14">
        <f t="shared" ref="H31:H34" si="8">SUM(F31/E31*100)</f>
        <v>0</v>
      </c>
    </row>
    <row r="32" spans="1:8" ht="31.5" hidden="1" x14ac:dyDescent="0.25">
      <c r="A32" s="20"/>
      <c r="B32" s="4" t="s">
        <v>10</v>
      </c>
      <c r="C32" s="5">
        <v>902</v>
      </c>
      <c r="D32" s="6"/>
      <c r="E32" s="58">
        <v>0</v>
      </c>
      <c r="F32" s="58">
        <v>0</v>
      </c>
      <c r="G32" s="7">
        <f t="shared" si="0"/>
        <v>0</v>
      </c>
      <c r="H32" s="7">
        <v>0</v>
      </c>
    </row>
    <row r="33" spans="1:8" ht="31.5" hidden="1" x14ac:dyDescent="0.25">
      <c r="A33" s="20"/>
      <c r="B33" s="4" t="s">
        <v>2</v>
      </c>
      <c r="C33" s="5">
        <v>905</v>
      </c>
      <c r="D33" s="6"/>
      <c r="E33" s="58">
        <v>0</v>
      </c>
      <c r="F33" s="58">
        <v>0</v>
      </c>
      <c r="G33" s="7">
        <f t="shared" si="0"/>
        <v>0</v>
      </c>
      <c r="H33" s="7" t="e">
        <f t="shared" si="8"/>
        <v>#DIV/0!</v>
      </c>
    </row>
    <row r="34" spans="1:8" ht="15.75" x14ac:dyDescent="0.25">
      <c r="A34" s="20"/>
      <c r="B34" s="4" t="s">
        <v>11</v>
      </c>
      <c r="C34" s="16">
        <v>908</v>
      </c>
      <c r="D34" s="6"/>
      <c r="E34" s="58">
        <v>38312.69</v>
      </c>
      <c r="F34" s="58">
        <v>0</v>
      </c>
      <c r="G34" s="7">
        <f t="shared" si="0"/>
        <v>-38312.69</v>
      </c>
      <c r="H34" s="7">
        <f t="shared" si="8"/>
        <v>0</v>
      </c>
    </row>
    <row r="35" spans="1:8" ht="46.5" customHeight="1" x14ac:dyDescent="0.25">
      <c r="A35" s="20">
        <v>11</v>
      </c>
      <c r="B35" s="45" t="s">
        <v>44</v>
      </c>
      <c r="C35" s="46"/>
      <c r="D35" s="22" t="s">
        <v>24</v>
      </c>
      <c r="E35" s="60">
        <f>E36</f>
        <v>130</v>
      </c>
      <c r="F35" s="60">
        <f>F36</f>
        <v>0</v>
      </c>
      <c r="G35" s="14">
        <f t="shared" si="0"/>
        <v>-130</v>
      </c>
      <c r="H35" s="14">
        <f t="shared" si="2"/>
        <v>0</v>
      </c>
    </row>
    <row r="36" spans="1:8" ht="31.5" x14ac:dyDescent="0.25">
      <c r="A36" s="21"/>
      <c r="B36" s="4" t="s">
        <v>2</v>
      </c>
      <c r="C36" s="5">
        <v>905</v>
      </c>
      <c r="D36" s="6"/>
      <c r="E36" s="58">
        <v>130</v>
      </c>
      <c r="F36" s="59">
        <v>0</v>
      </c>
      <c r="G36" s="7">
        <f t="shared" si="0"/>
        <v>-130</v>
      </c>
      <c r="H36" s="7">
        <f t="shared" si="2"/>
        <v>0</v>
      </c>
    </row>
    <row r="37" spans="1:8" ht="43.5" customHeight="1" x14ac:dyDescent="0.25">
      <c r="A37" s="12">
        <v>12</v>
      </c>
      <c r="B37" s="45" t="s">
        <v>38</v>
      </c>
      <c r="C37" s="46"/>
      <c r="D37" s="22" t="s">
        <v>25</v>
      </c>
      <c r="E37" s="60">
        <f>E38+E39+E40</f>
        <v>610</v>
      </c>
      <c r="F37" s="60">
        <f>F38+F39+F40</f>
        <v>0</v>
      </c>
      <c r="G37" s="14">
        <f t="shared" si="0"/>
        <v>-610</v>
      </c>
      <c r="H37" s="14">
        <f t="shared" si="2"/>
        <v>0</v>
      </c>
    </row>
    <row r="38" spans="1:8" ht="28.5" customHeight="1" x14ac:dyDescent="0.25">
      <c r="A38" s="21"/>
      <c r="B38" s="4" t="s">
        <v>10</v>
      </c>
      <c r="C38" s="5">
        <v>902</v>
      </c>
      <c r="D38" s="6"/>
      <c r="E38" s="67">
        <v>30</v>
      </c>
      <c r="F38" s="68">
        <v>0</v>
      </c>
      <c r="G38" s="7">
        <f t="shared" si="0"/>
        <v>-30</v>
      </c>
      <c r="H38" s="7">
        <f t="shared" si="2"/>
        <v>0</v>
      </c>
    </row>
    <row r="39" spans="1:8" ht="30.75" customHeight="1" x14ac:dyDescent="0.25">
      <c r="A39" s="21"/>
      <c r="B39" s="4" t="s">
        <v>2</v>
      </c>
      <c r="C39" s="5">
        <v>905</v>
      </c>
      <c r="D39" s="6"/>
      <c r="E39" s="58">
        <v>580</v>
      </c>
      <c r="F39" s="59">
        <v>0</v>
      </c>
      <c r="G39" s="7">
        <f t="shared" si="0"/>
        <v>-580</v>
      </c>
      <c r="H39" s="7">
        <f t="shared" si="2"/>
        <v>0</v>
      </c>
    </row>
    <row r="40" spans="1:8" ht="15.75" hidden="1" x14ac:dyDescent="0.25">
      <c r="A40" s="15"/>
      <c r="B40" s="4" t="s">
        <v>11</v>
      </c>
      <c r="C40" s="16">
        <v>908</v>
      </c>
      <c r="D40" s="6"/>
      <c r="E40" s="58">
        <v>0</v>
      </c>
      <c r="F40" s="59">
        <v>0</v>
      </c>
      <c r="G40" s="7">
        <f t="shared" si="0"/>
        <v>0</v>
      </c>
      <c r="H40" s="7">
        <v>0</v>
      </c>
    </row>
    <row r="41" spans="1:8" ht="54.75" customHeight="1" x14ac:dyDescent="0.25">
      <c r="A41" s="20">
        <v>13</v>
      </c>
      <c r="B41" s="45" t="s">
        <v>49</v>
      </c>
      <c r="C41" s="46"/>
      <c r="D41" s="36" t="s">
        <v>50</v>
      </c>
      <c r="E41" s="60">
        <f>E42+E43+E44</f>
        <v>155</v>
      </c>
      <c r="F41" s="60">
        <f>F42+F43+F44</f>
        <v>0</v>
      </c>
      <c r="G41" s="7">
        <f t="shared" ref="G41:G44" si="9">SUM(F41-E41)</f>
        <v>-155</v>
      </c>
      <c r="H41" s="7">
        <f t="shared" si="2"/>
        <v>0</v>
      </c>
    </row>
    <row r="42" spans="1:8" ht="31.5" hidden="1" x14ac:dyDescent="0.25">
      <c r="A42" s="15"/>
      <c r="B42" s="4" t="s">
        <v>10</v>
      </c>
      <c r="C42" s="5">
        <v>902</v>
      </c>
      <c r="D42" s="6"/>
      <c r="E42" s="58"/>
      <c r="F42" s="58"/>
      <c r="G42" s="7">
        <f t="shared" si="9"/>
        <v>0</v>
      </c>
      <c r="H42" s="7">
        <v>0</v>
      </c>
    </row>
    <row r="43" spans="1:8" ht="31.5" hidden="1" x14ac:dyDescent="0.25">
      <c r="A43" s="15"/>
      <c r="B43" s="4" t="s">
        <v>2</v>
      </c>
      <c r="C43" s="5">
        <v>905</v>
      </c>
      <c r="D43" s="6"/>
      <c r="E43" s="58"/>
      <c r="F43" s="58"/>
      <c r="G43" s="7">
        <f t="shared" si="9"/>
        <v>0</v>
      </c>
      <c r="H43" s="7">
        <v>0</v>
      </c>
    </row>
    <row r="44" spans="1:8" ht="15.75" x14ac:dyDescent="0.25">
      <c r="A44" s="15"/>
      <c r="B44" s="4" t="s">
        <v>11</v>
      </c>
      <c r="C44" s="16">
        <v>908</v>
      </c>
      <c r="D44" s="6"/>
      <c r="E44" s="58">
        <v>155</v>
      </c>
      <c r="F44" s="58">
        <v>0</v>
      </c>
      <c r="G44" s="7">
        <f t="shared" si="9"/>
        <v>-155</v>
      </c>
      <c r="H44" s="7">
        <f t="shared" si="2"/>
        <v>0</v>
      </c>
    </row>
    <row r="45" spans="1:8" ht="44.25" customHeight="1" x14ac:dyDescent="0.25">
      <c r="A45" s="20">
        <v>14</v>
      </c>
      <c r="B45" s="45" t="s">
        <v>39</v>
      </c>
      <c r="C45" s="46"/>
      <c r="D45" s="22" t="s">
        <v>26</v>
      </c>
      <c r="E45" s="60">
        <f>E46+E47+E48+E49</f>
        <v>2094.1</v>
      </c>
      <c r="F45" s="60">
        <f>F46+F47+F48+F49</f>
        <v>9.6999999999999993</v>
      </c>
      <c r="G45" s="14">
        <f t="shared" si="0"/>
        <v>-2084.4</v>
      </c>
      <c r="H45" s="14">
        <f t="shared" si="2"/>
        <v>0.46320615061362874</v>
      </c>
    </row>
    <row r="46" spans="1:8" ht="15.75" x14ac:dyDescent="0.25">
      <c r="A46" s="20"/>
      <c r="B46" s="4" t="s">
        <v>11</v>
      </c>
      <c r="C46" s="16">
        <v>908</v>
      </c>
      <c r="D46" s="6"/>
      <c r="E46" s="58">
        <v>2094.1</v>
      </c>
      <c r="F46" s="59">
        <v>9.6999999999999993</v>
      </c>
      <c r="G46" s="7">
        <f t="shared" si="0"/>
        <v>-2084.4</v>
      </c>
      <c r="H46" s="7">
        <f t="shared" si="2"/>
        <v>0.46320615061362874</v>
      </c>
    </row>
    <row r="47" spans="1:8" ht="31.5" hidden="1" x14ac:dyDescent="0.25">
      <c r="A47" s="20"/>
      <c r="B47" s="4" t="s">
        <v>12</v>
      </c>
      <c r="C47" s="16">
        <v>902</v>
      </c>
      <c r="D47" s="17"/>
      <c r="E47" s="58"/>
      <c r="F47" s="59"/>
      <c r="G47" s="7">
        <f t="shared" si="0"/>
        <v>0</v>
      </c>
      <c r="H47" s="7" t="e">
        <f t="shared" si="2"/>
        <v>#DIV/0!</v>
      </c>
    </row>
    <row r="48" spans="1:8" ht="31.5" hidden="1" x14ac:dyDescent="0.25">
      <c r="A48" s="20"/>
      <c r="B48" s="4" t="s">
        <v>13</v>
      </c>
      <c r="C48" s="16">
        <v>910</v>
      </c>
      <c r="D48" s="17"/>
      <c r="E48" s="58"/>
      <c r="F48" s="59"/>
      <c r="G48" s="7">
        <f t="shared" si="0"/>
        <v>0</v>
      </c>
      <c r="H48" s="7">
        <v>0</v>
      </c>
    </row>
    <row r="49" spans="1:9" ht="31.5" hidden="1" x14ac:dyDescent="0.25">
      <c r="A49" s="25"/>
      <c r="B49" s="4" t="s">
        <v>2</v>
      </c>
      <c r="C49" s="5">
        <v>905</v>
      </c>
      <c r="D49" s="6"/>
      <c r="E49" s="58"/>
      <c r="F49" s="59"/>
      <c r="G49" s="7">
        <f t="shared" si="0"/>
        <v>0</v>
      </c>
      <c r="H49" s="7" t="e">
        <f t="shared" si="2"/>
        <v>#DIV/0!</v>
      </c>
    </row>
    <row r="50" spans="1:9" ht="52.5" customHeight="1" x14ac:dyDescent="0.25">
      <c r="A50" s="25">
        <v>15</v>
      </c>
      <c r="B50" s="26" t="s">
        <v>45</v>
      </c>
      <c r="C50" s="27"/>
      <c r="D50" s="22" t="s">
        <v>27</v>
      </c>
      <c r="E50" s="69">
        <f>E51</f>
        <v>18751.099999999999</v>
      </c>
      <c r="F50" s="69">
        <f>F51</f>
        <v>0</v>
      </c>
      <c r="G50" s="14">
        <f>SUM(F50-E50)</f>
        <v>-18751.099999999999</v>
      </c>
      <c r="H50" s="14">
        <f t="shared" si="2"/>
        <v>0</v>
      </c>
    </row>
    <row r="51" spans="1:9" ht="15.75" x14ac:dyDescent="0.25">
      <c r="A51" s="25"/>
      <c r="B51" s="4" t="s">
        <v>4</v>
      </c>
      <c r="C51" s="5">
        <v>908</v>
      </c>
      <c r="D51" s="6"/>
      <c r="E51" s="70">
        <v>18751.099999999999</v>
      </c>
      <c r="F51" s="71">
        <v>0</v>
      </c>
      <c r="G51" s="14">
        <f t="shared" ref="G51:G55" si="10">SUM(F51-E51)</f>
        <v>-18751.099999999999</v>
      </c>
      <c r="H51" s="14">
        <f t="shared" ref="H51:H55" si="11">SUM(F51/E51*100)</f>
        <v>0</v>
      </c>
    </row>
    <row r="52" spans="1:9" ht="65.25" customHeight="1" x14ac:dyDescent="0.25">
      <c r="A52" s="25">
        <v>16</v>
      </c>
      <c r="B52" s="28" t="s">
        <v>40</v>
      </c>
      <c r="C52" s="5"/>
      <c r="D52" s="22" t="s">
        <v>33</v>
      </c>
      <c r="E52" s="72">
        <f>E54+E53</f>
        <v>225</v>
      </c>
      <c r="F52" s="72">
        <f>F54+F53</f>
        <v>0</v>
      </c>
      <c r="G52" s="14">
        <f t="shared" si="10"/>
        <v>-225</v>
      </c>
      <c r="H52" s="14">
        <f t="shared" si="11"/>
        <v>0</v>
      </c>
    </row>
    <row r="53" spans="1:9" ht="30" customHeight="1" x14ac:dyDescent="0.25">
      <c r="A53" s="25"/>
      <c r="B53" s="4" t="s">
        <v>2</v>
      </c>
      <c r="C53" s="5">
        <v>905</v>
      </c>
      <c r="D53" s="6"/>
      <c r="E53" s="58">
        <v>5</v>
      </c>
      <c r="F53" s="59">
        <v>0</v>
      </c>
      <c r="G53" s="7">
        <f t="shared" ref="G53" si="12">SUM(F53-E53)</f>
        <v>-5</v>
      </c>
      <c r="H53" s="7">
        <f t="shared" ref="H53" si="13">SUM(F53/E53*100)</f>
        <v>0</v>
      </c>
    </row>
    <row r="54" spans="1:9" ht="31.5" customHeight="1" x14ac:dyDescent="0.25">
      <c r="A54" s="25"/>
      <c r="B54" s="4" t="s">
        <v>4</v>
      </c>
      <c r="C54" s="5">
        <v>908</v>
      </c>
      <c r="D54" s="6"/>
      <c r="E54" s="70">
        <v>220</v>
      </c>
      <c r="F54" s="71">
        <v>0</v>
      </c>
      <c r="G54" s="7">
        <f t="shared" si="10"/>
        <v>-220</v>
      </c>
      <c r="H54" s="7">
        <f t="shared" si="11"/>
        <v>0</v>
      </c>
    </row>
    <row r="55" spans="1:9" ht="95.25" customHeight="1" x14ac:dyDescent="0.25">
      <c r="A55" s="25">
        <v>17</v>
      </c>
      <c r="B55" s="38" t="s">
        <v>55</v>
      </c>
      <c r="C55" s="5"/>
      <c r="D55" s="22" t="s">
        <v>32</v>
      </c>
      <c r="E55" s="72">
        <f>E56</f>
        <v>1050</v>
      </c>
      <c r="F55" s="72">
        <f>F56</f>
        <v>166.5</v>
      </c>
      <c r="G55" s="14">
        <f t="shared" si="10"/>
        <v>-883.5</v>
      </c>
      <c r="H55" s="14">
        <f t="shared" si="11"/>
        <v>15.857142857142856</v>
      </c>
    </row>
    <row r="56" spans="1:9" ht="30" customHeight="1" x14ac:dyDescent="0.25">
      <c r="A56" s="25"/>
      <c r="B56" s="4" t="s">
        <v>4</v>
      </c>
      <c r="C56" s="5">
        <v>908</v>
      </c>
      <c r="D56" s="6"/>
      <c r="E56" s="70">
        <v>1050</v>
      </c>
      <c r="F56" s="71">
        <v>166.5</v>
      </c>
      <c r="G56" s="14">
        <f t="shared" ref="G56:G57" si="14">SUM(F56-E56)</f>
        <v>-883.5</v>
      </c>
      <c r="H56" s="14">
        <f t="shared" ref="H56:H57" si="15">SUM(F56/E56*100)</f>
        <v>15.857142857142856</v>
      </c>
    </row>
    <row r="57" spans="1:9" ht="21" customHeight="1" x14ac:dyDescent="0.25">
      <c r="A57" s="20"/>
      <c r="B57" s="28" t="s">
        <v>15</v>
      </c>
      <c r="C57" s="15"/>
      <c r="D57" s="29"/>
      <c r="E57" s="39">
        <f>E6+E8+E10+E12+E14+E19+E21+E23+E29+E35+E37+E45+E50+E52+E55+E31+E41+E27</f>
        <v>757658.42088999983</v>
      </c>
      <c r="F57" s="39">
        <f>F6+F8+F10+F12+F14+F19+F21+F23+F29+F35+F37+F45+F50+F52+F55+F31+F41+F27</f>
        <v>172184.81127000003</v>
      </c>
      <c r="G57" s="14">
        <f t="shared" si="14"/>
        <v>-585473.60961999977</v>
      </c>
      <c r="H57" s="14">
        <f t="shared" si="15"/>
        <v>22.72591533632523</v>
      </c>
      <c r="I57" s="33"/>
    </row>
    <row r="58" spans="1:9" ht="15.75" x14ac:dyDescent="0.25">
      <c r="A58" s="30"/>
      <c r="B58" s="31"/>
      <c r="C58" s="32"/>
      <c r="D58" s="32"/>
    </row>
    <row r="59" spans="1:9" ht="15.75" x14ac:dyDescent="0.25">
      <c r="A59" s="32"/>
      <c r="B59" s="3"/>
      <c r="C59" s="1"/>
      <c r="D59" s="1"/>
      <c r="E59" s="2"/>
      <c r="F59" s="37"/>
      <c r="G59" s="2"/>
      <c r="H59" s="2"/>
    </row>
    <row r="60" spans="1:9" ht="29.25" customHeight="1" x14ac:dyDescent="0.25">
      <c r="A60" s="32"/>
    </row>
    <row r="61" spans="1:9" ht="48.75" customHeight="1" x14ac:dyDescent="0.25">
      <c r="A61" s="3"/>
    </row>
    <row r="62" spans="1:9" ht="116.25" customHeight="1" x14ac:dyDescent="0.25"/>
  </sheetData>
  <mergeCells count="26">
    <mergeCell ref="B45:C45"/>
    <mergeCell ref="F4:F5"/>
    <mergeCell ref="G4:G5"/>
    <mergeCell ref="H4:H5"/>
    <mergeCell ref="E4:E5"/>
    <mergeCell ref="D4:D5"/>
    <mergeCell ref="B29:C29"/>
    <mergeCell ref="B35:C35"/>
    <mergeCell ref="B21:C21"/>
    <mergeCell ref="B6:C6"/>
    <mergeCell ref="B8:C8"/>
    <mergeCell ref="B12:C12"/>
    <mergeCell ref="B14:C14"/>
    <mergeCell ref="B19:C19"/>
    <mergeCell ref="B4:B5"/>
    <mergeCell ref="C4:C5"/>
    <mergeCell ref="B31:C31"/>
    <mergeCell ref="B41:C41"/>
    <mergeCell ref="A2:H2"/>
    <mergeCell ref="G1:I1"/>
    <mergeCell ref="B37:C37"/>
    <mergeCell ref="C1:E1"/>
    <mergeCell ref="A3:E3"/>
    <mergeCell ref="A4:A5"/>
    <mergeCell ref="B10:C10"/>
    <mergeCell ref="B27:C27"/>
  </mergeCells>
  <pageMargins left="0" right="0" top="0" bottom="0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Support764</cp:lastModifiedBy>
  <cp:lastPrinted>2023-04-11T12:45:49Z</cp:lastPrinted>
  <dcterms:created xsi:type="dcterms:W3CDTF">2013-11-12T13:28:52Z</dcterms:created>
  <dcterms:modified xsi:type="dcterms:W3CDTF">2023-04-13T12:15:50Z</dcterms:modified>
</cp:coreProperties>
</file>