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Sheet1!$A$1:$G$84</definedName>
  </definedNames>
  <calcPr calcId="145621"/>
</workbook>
</file>

<file path=xl/calcChain.xml><?xml version="1.0" encoding="utf-8"?>
<calcChain xmlns="http://schemas.openxmlformats.org/spreadsheetml/2006/main">
  <c r="F81" i="1" l="1"/>
  <c r="F80" i="1"/>
  <c r="F79" i="1"/>
  <c r="F75" i="1"/>
  <c r="F74" i="1"/>
  <c r="F72" i="1"/>
  <c r="F70" i="1"/>
  <c r="F67" i="1"/>
  <c r="F66" i="1"/>
  <c r="F65" i="1"/>
  <c r="F64" i="1"/>
  <c r="F63" i="1"/>
  <c r="F60" i="1"/>
  <c r="F59" i="1"/>
  <c r="F56" i="1"/>
  <c r="F55" i="1"/>
  <c r="F54" i="1"/>
  <c r="F52" i="1"/>
  <c r="F51" i="1"/>
  <c r="F50" i="1"/>
  <c r="F48" i="1"/>
  <c r="F47" i="1"/>
  <c r="F46" i="1"/>
  <c r="F45" i="1"/>
  <c r="F42" i="1"/>
  <c r="F41" i="1"/>
  <c r="F40" i="1"/>
  <c r="F39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79" i="1"/>
  <c r="C70" i="1"/>
  <c r="C30" i="1"/>
  <c r="C41" i="1"/>
  <c r="C11" i="1"/>
  <c r="C74" i="1" l="1"/>
  <c r="C64" i="1"/>
  <c r="C55" i="1"/>
  <c r="C51" i="1"/>
  <c r="C47" i="1"/>
  <c r="C37" i="1"/>
  <c r="C26" i="1"/>
  <c r="C24" i="1"/>
  <c r="C16" i="1"/>
  <c r="C10" i="1"/>
  <c r="C8" i="1"/>
  <c r="C50" i="1" l="1"/>
  <c r="C29" i="1"/>
  <c r="C7" i="1"/>
  <c r="C6" i="1" l="1"/>
  <c r="C81" i="1" l="1"/>
  <c r="E47" i="1" l="1"/>
  <c r="E11" i="1"/>
  <c r="E55" i="1"/>
  <c r="D55" i="1"/>
  <c r="E30" i="1"/>
  <c r="D30" i="1"/>
  <c r="E51" i="1"/>
  <c r="D51" i="1"/>
  <c r="E70" i="1"/>
  <c r="D70" i="1"/>
  <c r="D41" i="1" l="1"/>
  <c r="G53" i="1"/>
  <c r="G52" i="1"/>
  <c r="E41" i="1"/>
  <c r="G28" i="1" l="1"/>
  <c r="G56" i="1"/>
  <c r="G73" i="1"/>
  <c r="G62" i="1" l="1"/>
  <c r="G43" i="1"/>
  <c r="E79" i="1" l="1"/>
  <c r="D26" i="1"/>
  <c r="E8" i="1"/>
  <c r="D8" i="1"/>
  <c r="E64" i="1"/>
  <c r="E50" i="1" s="1"/>
  <c r="D64" i="1"/>
  <c r="G67" i="1"/>
  <c r="D47" i="1"/>
  <c r="G41" i="1"/>
  <c r="E37" i="1" l="1"/>
  <c r="E29" i="1" s="1"/>
  <c r="D37" i="1"/>
  <c r="E26" i="1"/>
  <c r="E24" i="1"/>
  <c r="D24" i="1"/>
  <c r="E16" i="1"/>
  <c r="D16" i="1"/>
  <c r="D11" i="1"/>
  <c r="D10" i="1" s="1"/>
  <c r="E10" i="1" l="1"/>
  <c r="D7" i="1"/>
  <c r="G71" i="1"/>
  <c r="G69" i="1"/>
  <c r="G68" i="1"/>
  <c r="G66" i="1"/>
  <c r="G65" i="1"/>
  <c r="G63" i="1"/>
  <c r="G49" i="1"/>
  <c r="G47" i="1"/>
  <c r="G46" i="1"/>
  <c r="G38" i="1"/>
  <c r="G37" i="1"/>
  <c r="G35" i="1"/>
  <c r="G34" i="1"/>
  <c r="G31" i="1"/>
  <c r="G27" i="1"/>
  <c r="G26" i="1"/>
  <c r="G25" i="1"/>
  <c r="G24" i="1"/>
  <c r="G22" i="1"/>
  <c r="G21" i="1"/>
  <c r="G19" i="1"/>
  <c r="G18" i="1"/>
  <c r="G17" i="1"/>
  <c r="G16" i="1"/>
  <c r="G15" i="1"/>
  <c r="G14" i="1"/>
  <c r="G13" i="1"/>
  <c r="G12" i="1"/>
  <c r="G11" i="1"/>
  <c r="G9" i="1"/>
  <c r="G8" i="1"/>
  <c r="G10" i="1" l="1"/>
  <c r="D29" i="1"/>
  <c r="D6" i="1" s="1"/>
  <c r="E7" i="1"/>
  <c r="D74" i="1"/>
  <c r="G64" i="1"/>
  <c r="G70" i="1" l="1"/>
  <c r="G55" i="1"/>
  <c r="G30" i="1"/>
  <c r="G7" i="1"/>
  <c r="D50" i="1"/>
  <c r="D81" i="1" s="1"/>
  <c r="G29" i="1" l="1"/>
  <c r="G51" i="1" l="1"/>
  <c r="E6" i="1"/>
  <c r="G50" i="1" l="1"/>
  <c r="G6" i="1"/>
  <c r="E81" i="1"/>
  <c r="G81" i="1" l="1"/>
</calcChain>
</file>

<file path=xl/sharedStrings.xml><?xml version="1.0" encoding="utf-8"?>
<sst xmlns="http://schemas.openxmlformats.org/spreadsheetml/2006/main" count="159" uniqueCount="156">
  <si>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</si>
  <si>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</si>
  <si>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</si>
  <si>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</si>
  <si>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</si>
  <si>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</si>
  <si>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</si>
  <si>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</si>
  <si>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</si>
  <si>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</si>
  <si>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</si>
  <si>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</si>
  <si>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</si>
  <si>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</si>
  <si>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</si>
  <si>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</si>
  <si>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</si>
  <si>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</si>
  <si>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</si>
  <si>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</si>
  <si>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</si>
  <si>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</si>
  <si>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</si>
  <si>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</si>
  <si>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</si>
  <si>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</si>
  <si>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</si>
  <si>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</si>
  <si>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</si>
  <si>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</si>
  <si>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</si>
  <si>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</si>
  <si>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</si>
  <si>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</si>
  <si>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</si>
  <si>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</si>
  <si>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</si>
  <si>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</si>
  <si>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</si>
  <si>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</si>
  <si>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</si>
  <si>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</si>
  <si>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</si>
  <si>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</si>
  <si>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</si>
  <si>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</si>
  <si>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</si>
  <si>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</si>
  <si>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</si>
  <si>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</si>
  <si>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</si>
  <si>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</si>
  <si>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</si>
  <si>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</si>
  <si>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</si>
  <si>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</si>
  <si>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</si>
  <si>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</si>
  <si>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</si>
  <si>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</si>
  <si>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</si>
  <si>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</si>
  <si>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</si>
  <si>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</si>
  <si>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</si>
  <si>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</si>
  <si>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</si>
  <si>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</si>
  <si>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</si>
  <si>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</si>
  <si>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</si>
  <si>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</si>
  <si>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</si>
  <si>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</si>
  <si>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</si>
  <si>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</si>
  <si>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</si>
  <si>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</si>
  <si>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</si>
  <si>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</si>
  <si>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</si>
  <si>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</si>
  <si>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</si>
  <si>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</si>
  <si>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</si>
  <si>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</si>
  <si>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</si>
  <si>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</si>
  <si>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</si>
  <si>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</si>
  <si>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</si>
  <si>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</si>
  <si>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</si>
  <si>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</si>
  <si>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</si>
  <si>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</si>
  <si>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</si>
  <si>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</si>
  <si>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</si>
  <si>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</si>
  <si>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</si>
  <si>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</si>
  <si>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</si>
  <si>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</si>
  <si>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</si>
  <si>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</si>
  <si>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</si>
  <si>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</si>
  <si>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</si>
  <si>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</si>
  <si>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</si>
  <si>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</si>
  <si>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</si>
  <si>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</si>
  <si>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</si>
  <si>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</si>
  <si>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</si>
  <si>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</si>
  <si>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</si>
  <si>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</si>
  <si>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</si>
  <si>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</si>
  <si>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</si>
  <si>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</si>
  <si>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</si>
  <si>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</si>
  <si>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</si>
  <si>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</si>
  <si>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</si>
  <si>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</si>
  <si>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</si>
  <si>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</si>
  <si>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</si>
  <si>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</si>
  <si>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</si>
  <si>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</si>
  <si>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Уточненный бюджет на 01.04.2018 года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</si>
  <si>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</si>
  <si>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</si>
  <si>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</si>
  <si>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</si>
  <si>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</si>
  <si>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</si>
  <si>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</si>
  <si>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</si>
  <si>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Фактическое исполнение на 01.04.2018 года</t>
  </si>
  <si>
    <t>Фактическое исполнение на 01.04.2017 года</t>
  </si>
  <si>
    <t>Процент исполнения к к аналогичному периоду 2017 года.</t>
  </si>
  <si>
    <t>Процент исполнения к уточненному плану 2018г.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</si>
  <si>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</si>
  <si>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</si>
  <si>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</si>
  <si>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</si>
  <si>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</si>
  <si>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</si>
  <si>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Анализ об исполнении доходов бюджета муниципального образования "Гиагинский район" за 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</si>
</sst>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0" fillId="2" borderId="0" xfId="0" applyFill="1"/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Normal="100" zoomScaleSheetLayoutView="100" workbookViewId="0">
      <selection activeCell="M7" sqref="M7"/>
    </sheetView>
  </sheetViews>
  <sheetFormatPr defaultRowHeight="12.75" x14ac:dyDescent="0.2"/>
  <cols>
    <col min="1" max="1" width="27.7109375" customWidth="1"/>
    <col min="2" max="2" width="38" customWidth="1"/>
    <col min="3" max="3" width="17.42578125" customWidth="1"/>
    <col min="4" max="4" width="17.42578125" style="39" customWidth="1"/>
    <col min="5" max="5" width="15.85546875" style="39" customWidth="1"/>
    <col min="6" max="7" width="15" customWidth="1"/>
  </cols>
  <sheetData>
    <row r="1" spans="1:7" s="22" customFormat="1" ht="15.75" x14ac:dyDescent="0.25">
      <c r="D1" s="40"/>
      <c r="E1" s="41"/>
      <c r="F1" s="41"/>
      <c r="G1" s="41"/>
    </row>
    <row r="2" spans="1:7" s="22" customFormat="1" ht="29.25" customHeight="1" x14ac:dyDescent="0.2">
      <c r="A2" s="42" t="s">
        <v>155</v>
      </c>
      <c r="B2" s="42"/>
      <c r="C2" s="42"/>
      <c r="D2" s="42"/>
      <c r="E2" s="42"/>
      <c r="F2" s="42"/>
      <c r="G2" s="42"/>
    </row>
    <row r="3" spans="1:7" s="22" customFormat="1" x14ac:dyDescent="0.2">
      <c r="D3" s="40"/>
      <c r="E3" s="40" t="s">
        <v>122</v>
      </c>
    </row>
    <row r="4" spans="1:7" s="22" customFormat="1" ht="99" customHeight="1" x14ac:dyDescent="0.2">
      <c r="A4" s="43" t="s">
        <v>79</v>
      </c>
      <c r="B4" s="43" t="s">
        <v>80</v>
      </c>
      <c r="C4" s="44" t="s">
        <v>146</v>
      </c>
      <c r="D4" s="44" t="s">
        <v>136</v>
      </c>
      <c r="E4" s="44" t="s">
        <v>145</v>
      </c>
      <c r="F4" s="44" t="s">
        <v>147</v>
      </c>
      <c r="G4" s="44" t="s">
        <v>148</v>
      </c>
    </row>
    <row r="5" spans="1:7" s="22" customFormat="1" ht="28.5" customHeight="1" x14ac:dyDescent="0.2">
      <c r="A5" s="43"/>
      <c r="B5" s="43"/>
      <c r="C5" s="45"/>
      <c r="D5" s="45"/>
      <c r="E5" s="45"/>
      <c r="F5" s="45"/>
      <c r="G5" s="45"/>
    </row>
    <row r="6" spans="1:7" ht="31.5" x14ac:dyDescent="0.2">
      <c r="A6" s="27" t="s">
        <v>97</v>
      </c>
      <c r="B6" s="28" t="s">
        <v>98</v>
      </c>
      <c r="C6" s="29">
        <f>C7+C29</f>
        <v>37929.959000000003</v>
      </c>
      <c r="D6" s="29">
        <f>D7+D29</f>
        <v>146315.67499999999</v>
      </c>
      <c r="E6" s="29">
        <f>E7+E29</f>
        <v>36141.555999999997</v>
      </c>
      <c r="F6" s="29">
        <f>E6/C6*100</f>
        <v>95.284985675834761</v>
      </c>
      <c r="G6" s="29">
        <f>E6/D6*100</f>
        <v>24.701082778724835</v>
      </c>
    </row>
    <row r="7" spans="1:7" s="11" customFormat="1" ht="15.75" x14ac:dyDescent="0.2">
      <c r="A7" s="30"/>
      <c r="B7" s="30" t="s">
        <v>62</v>
      </c>
      <c r="C7" s="29">
        <f>C8+C10+C16+C24+C26</f>
        <v>23955.467000000004</v>
      </c>
      <c r="D7" s="29">
        <f>D8+D10+D16+D24+D26</f>
        <v>98000.375</v>
      </c>
      <c r="E7" s="29">
        <f>E8+E10+E16+E24+E26</f>
        <v>24565.197</v>
      </c>
      <c r="F7" s="29">
        <f t="shared" ref="F7:F70" si="0">E7/C7*100</f>
        <v>102.54526451101952</v>
      </c>
      <c r="G7" s="29">
        <f t="shared" ref="G7:G81" si="1">E7/D7*100</f>
        <v>25.066431633552423</v>
      </c>
    </row>
    <row r="8" spans="1:7" s="11" customFormat="1" ht="15.75" x14ac:dyDescent="0.2">
      <c r="A8" s="30" t="s">
        <v>60</v>
      </c>
      <c r="B8" s="30" t="s">
        <v>61</v>
      </c>
      <c r="C8" s="29">
        <f>C9</f>
        <v>7618.05</v>
      </c>
      <c r="D8" s="29">
        <f>D9</f>
        <v>44677.599999999999</v>
      </c>
      <c r="E8" s="29">
        <f>E9</f>
        <v>9317.5349999999999</v>
      </c>
      <c r="F8" s="29">
        <f t="shared" si="0"/>
        <v>122.30866166538681</v>
      </c>
      <c r="G8" s="29">
        <f t="shared" si="1"/>
        <v>20.855048167314269</v>
      </c>
    </row>
    <row r="9" spans="1:7" s="12" customFormat="1" ht="15.75" x14ac:dyDescent="0.2">
      <c r="A9" s="27" t="s">
        <v>0</v>
      </c>
      <c r="B9" s="27" t="s">
        <v>1</v>
      </c>
      <c r="C9" s="31">
        <v>7618.05</v>
      </c>
      <c r="D9" s="31">
        <v>44677.599999999999</v>
      </c>
      <c r="E9" s="31">
        <v>9317.5349999999999</v>
      </c>
      <c r="F9" s="31">
        <f t="shared" si="0"/>
        <v>122.30866166538681</v>
      </c>
      <c r="G9" s="31">
        <f t="shared" si="1"/>
        <v>20.855048167314269</v>
      </c>
    </row>
    <row r="10" spans="1:7" s="11" customFormat="1" ht="78.75" x14ac:dyDescent="0.2">
      <c r="A10" s="30" t="s">
        <v>63</v>
      </c>
      <c r="B10" s="32" t="s">
        <v>64</v>
      </c>
      <c r="C10" s="29">
        <f>C11</f>
        <v>26.242999999999999</v>
      </c>
      <c r="D10" s="29">
        <f>D11</f>
        <v>370.875</v>
      </c>
      <c r="E10" s="29">
        <f>E11</f>
        <v>87.896000000000001</v>
      </c>
      <c r="F10" s="29">
        <f t="shared" si="0"/>
        <v>334.93121975383912</v>
      </c>
      <c r="G10" s="29">
        <f t="shared" si="1"/>
        <v>23.699629255139872</v>
      </c>
    </row>
    <row r="11" spans="1:7" s="12" customFormat="1" ht="47.25" x14ac:dyDescent="0.2">
      <c r="A11" s="27" t="s">
        <v>74</v>
      </c>
      <c r="B11" s="28" t="s">
        <v>65</v>
      </c>
      <c r="C11" s="31">
        <f>C12+C13+C14+C15</f>
        <v>26.242999999999999</v>
      </c>
      <c r="D11" s="31">
        <f>D12+D13+D14+D15</f>
        <v>370.875</v>
      </c>
      <c r="E11" s="31">
        <f>E12+E13+E14+E15</f>
        <v>87.896000000000001</v>
      </c>
      <c r="F11" s="31">
        <f t="shared" si="0"/>
        <v>334.93121975383912</v>
      </c>
      <c r="G11" s="31">
        <f t="shared" si="1"/>
        <v>23.699629255139872</v>
      </c>
    </row>
    <row r="12" spans="1:7" s="12" customFormat="1" ht="129.75" customHeight="1" x14ac:dyDescent="0.2">
      <c r="A12" s="27" t="s">
        <v>73</v>
      </c>
      <c r="B12" s="28" t="s">
        <v>66</v>
      </c>
      <c r="C12" s="31">
        <v>9.76</v>
      </c>
      <c r="D12" s="31">
        <v>138.34100000000001</v>
      </c>
      <c r="E12" s="31">
        <v>36.210999999999999</v>
      </c>
      <c r="F12" s="31">
        <f t="shared" si="0"/>
        <v>371.01434426229508</v>
      </c>
      <c r="G12" s="31">
        <f t="shared" si="1"/>
        <v>26.175175833628494</v>
      </c>
    </row>
    <row r="13" spans="1:7" s="12" customFormat="1" ht="157.5" x14ac:dyDescent="0.2">
      <c r="A13" s="18" t="s">
        <v>72</v>
      </c>
      <c r="B13" s="17" t="s">
        <v>67</v>
      </c>
      <c r="C13" s="6">
        <v>9.7000000000000003E-2</v>
      </c>
      <c r="D13" s="35">
        <v>1.0609999999999999</v>
      </c>
      <c r="E13" s="35">
        <v>0.24399999999999999</v>
      </c>
      <c r="F13" s="31">
        <f t="shared" si="0"/>
        <v>251.54639175257731</v>
      </c>
      <c r="G13" s="31">
        <f t="shared" si="1"/>
        <v>22.997172478793594</v>
      </c>
    </row>
    <row r="14" spans="1:7" s="12" customFormat="1" ht="126" x14ac:dyDescent="0.2">
      <c r="A14" s="18" t="s">
        <v>70</v>
      </c>
      <c r="B14" s="16" t="s">
        <v>68</v>
      </c>
      <c r="C14" s="6">
        <v>18.175999999999998</v>
      </c>
      <c r="D14" s="35">
        <v>252.86600000000001</v>
      </c>
      <c r="E14" s="35">
        <v>58.985999999999997</v>
      </c>
      <c r="F14" s="31">
        <f t="shared" si="0"/>
        <v>324.52684859154931</v>
      </c>
      <c r="G14" s="31">
        <f t="shared" si="1"/>
        <v>23.326979506932524</v>
      </c>
    </row>
    <row r="15" spans="1:7" s="12" customFormat="1" ht="125.25" customHeight="1" x14ac:dyDescent="0.2">
      <c r="A15" s="18" t="s">
        <v>71</v>
      </c>
      <c r="B15" s="16" t="s">
        <v>69</v>
      </c>
      <c r="C15" s="6">
        <v>-1.79</v>
      </c>
      <c r="D15" s="35">
        <v>-21.393000000000001</v>
      </c>
      <c r="E15" s="35">
        <v>-7.5449999999999999</v>
      </c>
      <c r="F15" s="31">
        <f t="shared" si="0"/>
        <v>421.50837988826817</v>
      </c>
      <c r="G15" s="31">
        <f t="shared" si="1"/>
        <v>35.268545786004765</v>
      </c>
    </row>
    <row r="16" spans="1:7" s="11" customFormat="1" ht="15.75" x14ac:dyDescent="0.2">
      <c r="A16" s="10" t="s">
        <v>58</v>
      </c>
      <c r="B16" s="10" t="s">
        <v>59</v>
      </c>
      <c r="C16" s="15">
        <f>C17+C21+C23+C22</f>
        <v>14547.127</v>
      </c>
      <c r="D16" s="20">
        <f>D17+D21+D23+D22</f>
        <v>35197.300000000003</v>
      </c>
      <c r="E16" s="20">
        <f>E17+E21+E23+E22</f>
        <v>13206.697</v>
      </c>
      <c r="F16" s="29">
        <f t="shared" si="0"/>
        <v>90.785603232858278</v>
      </c>
      <c r="G16" s="29">
        <f t="shared" si="1"/>
        <v>37.521903668747314</v>
      </c>
    </row>
    <row r="17" spans="1:7" s="12" customFormat="1" ht="47.25" x14ac:dyDescent="0.2">
      <c r="A17" s="9" t="s">
        <v>2</v>
      </c>
      <c r="B17" s="8" t="s">
        <v>3</v>
      </c>
      <c r="C17" s="6">
        <v>2295.6179999999999</v>
      </c>
      <c r="D17" s="35">
        <v>9829.1</v>
      </c>
      <c r="E17" s="35">
        <v>3673.462</v>
      </c>
      <c r="F17" s="31">
        <f t="shared" si="0"/>
        <v>160.02061318564327</v>
      </c>
      <c r="G17" s="31">
        <f t="shared" si="1"/>
        <v>37.373330213346087</v>
      </c>
    </row>
    <row r="18" spans="1:7" s="12" customFormat="1" ht="63" x14ac:dyDescent="0.2">
      <c r="A18" s="9" t="s">
        <v>4</v>
      </c>
      <c r="B18" s="8" t="s">
        <v>5</v>
      </c>
      <c r="C18" s="6">
        <v>1366.104</v>
      </c>
      <c r="D18" s="35">
        <v>4355.8720000000003</v>
      </c>
      <c r="E18" s="35">
        <v>1204.7550000000001</v>
      </c>
      <c r="F18" s="31">
        <f t="shared" si="0"/>
        <v>88.189112981149322</v>
      </c>
      <c r="G18" s="31">
        <f t="shared" si="1"/>
        <v>27.658181874949495</v>
      </c>
    </row>
    <row r="19" spans="1:7" s="12" customFormat="1" ht="78.75" x14ac:dyDescent="0.2">
      <c r="A19" s="9" t="s">
        <v>6</v>
      </c>
      <c r="B19" s="7" t="s">
        <v>7</v>
      </c>
      <c r="C19" s="6">
        <v>910.50900000000001</v>
      </c>
      <c r="D19" s="35">
        <v>5473.2269999999999</v>
      </c>
      <c r="E19" s="35">
        <v>2651.8780000000002</v>
      </c>
      <c r="F19" s="31">
        <f t="shared" si="0"/>
        <v>291.25225560647948</v>
      </c>
      <c r="G19" s="31">
        <f t="shared" si="1"/>
        <v>48.451818278320999</v>
      </c>
    </row>
    <row r="20" spans="1:7" s="12" customFormat="1" ht="47.25" x14ac:dyDescent="0.2">
      <c r="A20" s="9" t="s">
        <v>8</v>
      </c>
      <c r="B20" s="7" t="s">
        <v>75</v>
      </c>
      <c r="C20" s="6">
        <v>19</v>
      </c>
      <c r="D20" s="35">
        <v>0</v>
      </c>
      <c r="E20" s="35">
        <v>-183.17099999999999</v>
      </c>
      <c r="F20" s="31">
        <f t="shared" si="0"/>
        <v>-964.05789473684194</v>
      </c>
      <c r="G20" s="31">
        <v>0</v>
      </c>
    </row>
    <row r="21" spans="1:7" s="12" customFormat="1" ht="31.5" x14ac:dyDescent="0.2">
      <c r="A21" s="9" t="s">
        <v>9</v>
      </c>
      <c r="B21" s="8" t="s">
        <v>10</v>
      </c>
      <c r="C21" s="6">
        <v>1766.027</v>
      </c>
      <c r="D21" s="35">
        <v>8457.2999999999993</v>
      </c>
      <c r="E21" s="35">
        <v>1942.2660000000001</v>
      </c>
      <c r="F21" s="31">
        <f t="shared" si="0"/>
        <v>109.9794057508747</v>
      </c>
      <c r="G21" s="31">
        <f t="shared" si="1"/>
        <v>22.965556383242884</v>
      </c>
    </row>
    <row r="22" spans="1:7" s="12" customFormat="1" ht="31.5" x14ac:dyDescent="0.2">
      <c r="A22" s="9" t="s">
        <v>11</v>
      </c>
      <c r="B22" s="8" t="s">
        <v>12</v>
      </c>
      <c r="C22" s="6">
        <v>10463.357</v>
      </c>
      <c r="D22" s="35">
        <v>16910.900000000001</v>
      </c>
      <c r="E22" s="35">
        <v>7585.3440000000001</v>
      </c>
      <c r="F22" s="31">
        <f t="shared" si="0"/>
        <v>72.494362946805694</v>
      </c>
      <c r="G22" s="31">
        <f t="shared" si="1"/>
        <v>44.854762313064349</v>
      </c>
    </row>
    <row r="23" spans="1:7" s="12" customFormat="1" ht="47.25" x14ac:dyDescent="0.2">
      <c r="A23" s="9" t="s">
        <v>13</v>
      </c>
      <c r="B23" s="8" t="s">
        <v>14</v>
      </c>
      <c r="C23" s="6">
        <v>22.125</v>
      </c>
      <c r="D23" s="35">
        <v>0</v>
      </c>
      <c r="E23" s="35">
        <v>5.625</v>
      </c>
      <c r="F23" s="31">
        <f t="shared" si="0"/>
        <v>25.423728813559322</v>
      </c>
      <c r="G23" s="31">
        <v>0</v>
      </c>
    </row>
    <row r="24" spans="1:7" s="11" customFormat="1" ht="15.75" x14ac:dyDescent="0.2">
      <c r="A24" s="10" t="s">
        <v>56</v>
      </c>
      <c r="B24" s="10" t="s">
        <v>57</v>
      </c>
      <c r="C24" s="15">
        <f>C25</f>
        <v>1197.8610000000001</v>
      </c>
      <c r="D24" s="20">
        <f>D25</f>
        <v>14893.5</v>
      </c>
      <c r="E24" s="20">
        <f>E25</f>
        <v>1325.027</v>
      </c>
      <c r="F24" s="29">
        <f t="shared" si="0"/>
        <v>110.61608984681861</v>
      </c>
      <c r="G24" s="29">
        <f t="shared" si="1"/>
        <v>8.8966797596266822</v>
      </c>
    </row>
    <row r="25" spans="1:7" s="12" customFormat="1" ht="15.75" x14ac:dyDescent="0.2">
      <c r="A25" s="9" t="s">
        <v>16</v>
      </c>
      <c r="B25" s="9" t="s">
        <v>17</v>
      </c>
      <c r="C25" s="6">
        <v>1197.8610000000001</v>
      </c>
      <c r="D25" s="35">
        <v>14893.5</v>
      </c>
      <c r="E25" s="35">
        <v>1325.027</v>
      </c>
      <c r="F25" s="31">
        <f t="shared" si="0"/>
        <v>110.61608984681861</v>
      </c>
      <c r="G25" s="31">
        <f t="shared" si="1"/>
        <v>8.8966797596266822</v>
      </c>
    </row>
    <row r="26" spans="1:7" s="11" customFormat="1" ht="15.75" x14ac:dyDescent="0.2">
      <c r="A26" s="10" t="s">
        <v>54</v>
      </c>
      <c r="B26" s="10" t="s">
        <v>55</v>
      </c>
      <c r="C26" s="15">
        <f>C27+C28</f>
        <v>566.18600000000004</v>
      </c>
      <c r="D26" s="20">
        <f>D27+D28</f>
        <v>2861.1</v>
      </c>
      <c r="E26" s="20">
        <f>E27+E28</f>
        <v>628.04200000000003</v>
      </c>
      <c r="F26" s="29">
        <f t="shared" si="0"/>
        <v>110.92503170336249</v>
      </c>
      <c r="G26" s="29">
        <f t="shared" si="1"/>
        <v>21.951067771136977</v>
      </c>
    </row>
    <row r="27" spans="1:7" s="12" customFormat="1" ht="78.75" x14ac:dyDescent="0.2">
      <c r="A27" s="9" t="s">
        <v>18</v>
      </c>
      <c r="B27" s="8" t="s">
        <v>19</v>
      </c>
      <c r="C27" s="6">
        <v>561.18600000000004</v>
      </c>
      <c r="D27" s="35">
        <v>2841.1</v>
      </c>
      <c r="E27" s="35">
        <v>608.04200000000003</v>
      </c>
      <c r="F27" s="31">
        <f t="shared" si="0"/>
        <v>108.34945989386765</v>
      </c>
      <c r="G27" s="31">
        <f t="shared" si="1"/>
        <v>21.401640209777906</v>
      </c>
    </row>
    <row r="28" spans="1:7" s="12" customFormat="1" ht="47.25" x14ac:dyDescent="0.2">
      <c r="A28" s="18" t="s">
        <v>99</v>
      </c>
      <c r="B28" s="17" t="s">
        <v>100</v>
      </c>
      <c r="C28" s="6">
        <v>5</v>
      </c>
      <c r="D28" s="35">
        <v>20</v>
      </c>
      <c r="E28" s="35">
        <v>20</v>
      </c>
      <c r="F28" s="31">
        <f t="shared" si="0"/>
        <v>400</v>
      </c>
      <c r="G28" s="31">
        <f t="shared" si="1"/>
        <v>100</v>
      </c>
    </row>
    <row r="29" spans="1:7" s="11" customFormat="1" ht="15.75" x14ac:dyDescent="0.2">
      <c r="A29" s="10"/>
      <c r="B29" s="10" t="s">
        <v>53</v>
      </c>
      <c r="C29" s="15">
        <f>C30+C37+C39+C46+C47+C41</f>
        <v>13974.492</v>
      </c>
      <c r="D29" s="20">
        <f>D30+D37+D39+D46+D47+D41</f>
        <v>48315.3</v>
      </c>
      <c r="E29" s="20">
        <f>E30+E37+E39+E41+E46+E47</f>
        <v>11576.359</v>
      </c>
      <c r="F29" s="29">
        <f t="shared" si="0"/>
        <v>82.839211614991086</v>
      </c>
      <c r="G29" s="29">
        <f t="shared" si="1"/>
        <v>23.960027154959192</v>
      </c>
    </row>
    <row r="30" spans="1:7" s="11" customFormat="1" ht="91.5" customHeight="1" x14ac:dyDescent="0.2">
      <c r="A30" s="10" t="s">
        <v>52</v>
      </c>
      <c r="B30" s="5" t="s">
        <v>38</v>
      </c>
      <c r="C30" s="15">
        <f>C31+C34+C35+C36+C32+C33</f>
        <v>12584.25</v>
      </c>
      <c r="D30" s="20">
        <f>D31+D34+D35+D36+D32</f>
        <v>43932.4</v>
      </c>
      <c r="E30" s="20">
        <f>E31+E34+E35+E36+E32</f>
        <v>10470.269</v>
      </c>
      <c r="F30" s="29">
        <f t="shared" si="0"/>
        <v>83.20137473429088</v>
      </c>
      <c r="G30" s="29">
        <f t="shared" si="1"/>
        <v>23.832681574418878</v>
      </c>
    </row>
    <row r="31" spans="1:7" s="12" customFormat="1" ht="87.75" customHeight="1" x14ac:dyDescent="0.2">
      <c r="A31" s="9" t="s">
        <v>20</v>
      </c>
      <c r="B31" s="8" t="s">
        <v>21</v>
      </c>
      <c r="C31" s="6">
        <v>0</v>
      </c>
      <c r="D31" s="35">
        <v>4</v>
      </c>
      <c r="E31" s="35">
        <v>0</v>
      </c>
      <c r="F31" s="31">
        <v>0</v>
      </c>
      <c r="G31" s="31">
        <f t="shared" si="1"/>
        <v>0</v>
      </c>
    </row>
    <row r="32" spans="1:7" s="12" customFormat="1" ht="168.75" customHeight="1" x14ac:dyDescent="0.2">
      <c r="A32" s="18" t="s">
        <v>132</v>
      </c>
      <c r="B32" s="17" t="s">
        <v>133</v>
      </c>
      <c r="C32" s="6">
        <v>0</v>
      </c>
      <c r="D32" s="35">
        <v>41674</v>
      </c>
      <c r="E32" s="35">
        <v>10261.179</v>
      </c>
      <c r="F32" s="31">
        <v>0</v>
      </c>
      <c r="G32" s="31">
        <v>0</v>
      </c>
    </row>
    <row r="33" spans="1:11" s="12" customFormat="1" ht="168.75" customHeight="1" x14ac:dyDescent="0.2">
      <c r="A33" s="18" t="s">
        <v>149</v>
      </c>
      <c r="B33" s="17" t="s">
        <v>150</v>
      </c>
      <c r="C33" s="37">
        <v>11453.191000000001</v>
      </c>
      <c r="D33" s="35">
        <v>0</v>
      </c>
      <c r="E33" s="35">
        <v>0</v>
      </c>
      <c r="F33" s="31">
        <f t="shared" si="0"/>
        <v>0</v>
      </c>
      <c r="G33" s="31">
        <v>0</v>
      </c>
    </row>
    <row r="34" spans="1:11" s="12" customFormat="1" ht="165" customHeight="1" x14ac:dyDescent="0.2">
      <c r="A34" s="9" t="s">
        <v>22</v>
      </c>
      <c r="B34" s="8" t="s">
        <v>23</v>
      </c>
      <c r="C34" s="6">
        <v>1126.049</v>
      </c>
      <c r="D34" s="35">
        <v>2234.8000000000002</v>
      </c>
      <c r="E34" s="35">
        <v>204</v>
      </c>
      <c r="F34" s="31">
        <f t="shared" si="0"/>
        <v>18.116440758794688</v>
      </c>
      <c r="G34" s="31">
        <f t="shared" si="1"/>
        <v>9.1283336316448889</v>
      </c>
    </row>
    <row r="35" spans="1:11" s="12" customFormat="1" ht="141.75" x14ac:dyDescent="0.2">
      <c r="A35" s="9" t="s">
        <v>24</v>
      </c>
      <c r="B35" s="8" t="s">
        <v>25</v>
      </c>
      <c r="C35" s="6">
        <v>5.01</v>
      </c>
      <c r="D35" s="35">
        <v>19.600000000000001</v>
      </c>
      <c r="E35" s="35">
        <v>5.09</v>
      </c>
      <c r="F35" s="31">
        <f t="shared" si="0"/>
        <v>101.59680638722554</v>
      </c>
      <c r="G35" s="31">
        <f t="shared" si="1"/>
        <v>25.969387755102037</v>
      </c>
    </row>
    <row r="36" spans="1:11" s="12" customFormat="1" ht="94.5" hidden="1" x14ac:dyDescent="0.2">
      <c r="A36" s="9" t="s">
        <v>26</v>
      </c>
      <c r="B36" s="7" t="s">
        <v>27</v>
      </c>
      <c r="C36" s="6">
        <v>0</v>
      </c>
      <c r="D36" s="35">
        <v>0</v>
      </c>
      <c r="E36" s="35">
        <v>0</v>
      </c>
      <c r="F36" s="29" t="e">
        <f t="shared" si="0"/>
        <v>#DIV/0!</v>
      </c>
      <c r="G36" s="29">
        <v>0</v>
      </c>
    </row>
    <row r="37" spans="1:11" s="11" customFormat="1" ht="31.5" x14ac:dyDescent="0.2">
      <c r="A37" s="10" t="s">
        <v>50</v>
      </c>
      <c r="B37" s="2" t="s">
        <v>51</v>
      </c>
      <c r="C37" s="15">
        <f>C38</f>
        <v>331.66500000000002</v>
      </c>
      <c r="D37" s="20">
        <f>D38</f>
        <v>1182.5999999999999</v>
      </c>
      <c r="E37" s="20">
        <f>E38</f>
        <v>190.84200000000001</v>
      </c>
      <c r="F37" s="29">
        <f t="shared" si="0"/>
        <v>57.540590656234457</v>
      </c>
      <c r="G37" s="29">
        <f t="shared" si="1"/>
        <v>16.137493658041606</v>
      </c>
    </row>
    <row r="38" spans="1:11" s="12" customFormat="1" ht="31.5" x14ac:dyDescent="0.2">
      <c r="A38" s="9" t="s">
        <v>28</v>
      </c>
      <c r="B38" s="8" t="s">
        <v>29</v>
      </c>
      <c r="C38" s="6">
        <v>331.66500000000002</v>
      </c>
      <c r="D38" s="35">
        <v>1182.5999999999999</v>
      </c>
      <c r="E38" s="35">
        <v>190.84200000000001</v>
      </c>
      <c r="F38" s="31">
        <f t="shared" si="0"/>
        <v>57.540590656234457</v>
      </c>
      <c r="G38" s="31">
        <f t="shared" si="1"/>
        <v>16.137493658041606</v>
      </c>
    </row>
    <row r="39" spans="1:11" s="11" customFormat="1" ht="0.75" hidden="1" customHeight="1" x14ac:dyDescent="0.2">
      <c r="A39" s="10" t="s">
        <v>77</v>
      </c>
      <c r="B39" s="2" t="s">
        <v>82</v>
      </c>
      <c r="C39" s="15">
        <v>0</v>
      </c>
      <c r="D39" s="20">
        <v>0</v>
      </c>
      <c r="E39" s="20">
        <v>0</v>
      </c>
      <c r="F39" s="29" t="e">
        <f t="shared" si="0"/>
        <v>#DIV/0!</v>
      </c>
      <c r="G39" s="29">
        <v>0</v>
      </c>
    </row>
    <row r="40" spans="1:11" s="12" customFormat="1" ht="47.25" hidden="1" x14ac:dyDescent="0.2">
      <c r="A40" s="18" t="s">
        <v>76</v>
      </c>
      <c r="B40" s="17" t="s">
        <v>81</v>
      </c>
      <c r="C40" s="6">
        <v>0</v>
      </c>
      <c r="D40" s="35">
        <v>0</v>
      </c>
      <c r="E40" s="35">
        <v>0</v>
      </c>
      <c r="F40" s="29" t="e">
        <f t="shared" si="0"/>
        <v>#DIV/0!</v>
      </c>
      <c r="G40" s="29">
        <v>0</v>
      </c>
    </row>
    <row r="41" spans="1:11" s="11" customFormat="1" ht="47.25" x14ac:dyDescent="0.2">
      <c r="A41" s="10" t="s">
        <v>121</v>
      </c>
      <c r="B41" s="2" t="s">
        <v>49</v>
      </c>
      <c r="C41" s="15">
        <f>C42+C43+C44+C45</f>
        <v>131.37200000000001</v>
      </c>
      <c r="D41" s="20">
        <f>D42+D43+D44</f>
        <v>467.4</v>
      </c>
      <c r="E41" s="20">
        <f>E42+E43+E44</f>
        <v>488.89</v>
      </c>
      <c r="F41" s="29">
        <f t="shared" si="0"/>
        <v>372.1417044727948</v>
      </c>
      <c r="G41" s="29">
        <f t="shared" si="1"/>
        <v>104.59777492511768</v>
      </c>
    </row>
    <row r="42" spans="1:11" s="12" customFormat="1" ht="173.25" hidden="1" x14ac:dyDescent="0.2">
      <c r="A42" s="18" t="s">
        <v>84</v>
      </c>
      <c r="B42" s="17" t="s">
        <v>85</v>
      </c>
      <c r="C42" s="25">
        <v>0</v>
      </c>
      <c r="D42" s="35">
        <v>0</v>
      </c>
      <c r="E42" s="35">
        <v>0</v>
      </c>
      <c r="F42" s="29" t="e">
        <f t="shared" si="0"/>
        <v>#DIV/0!</v>
      </c>
      <c r="G42" s="29">
        <v>0</v>
      </c>
    </row>
    <row r="43" spans="1:11" s="26" customFormat="1" ht="173.25" x14ac:dyDescent="0.2">
      <c r="A43" s="33" t="s">
        <v>126</v>
      </c>
      <c r="B43" s="34" t="s">
        <v>127</v>
      </c>
      <c r="C43" s="35">
        <v>0</v>
      </c>
      <c r="D43" s="35">
        <v>223.8</v>
      </c>
      <c r="E43" s="35">
        <v>183.75</v>
      </c>
      <c r="F43" s="31">
        <v>0</v>
      </c>
      <c r="G43" s="31">
        <f t="shared" ref="G43" si="2">E43/D43*100</f>
        <v>82.10455764075067</v>
      </c>
      <c r="H43" s="21"/>
      <c r="I43" s="21"/>
      <c r="J43" s="21"/>
      <c r="K43" s="21"/>
    </row>
    <row r="44" spans="1:11" s="12" customFormat="1" ht="126" x14ac:dyDescent="0.2">
      <c r="A44" s="18" t="s">
        <v>134</v>
      </c>
      <c r="B44" s="17" t="s">
        <v>135</v>
      </c>
      <c r="C44" s="6">
        <v>0</v>
      </c>
      <c r="D44" s="35">
        <v>243.6</v>
      </c>
      <c r="E44" s="35">
        <v>305.14</v>
      </c>
      <c r="F44" s="31">
        <v>0</v>
      </c>
      <c r="G44" s="31">
        <v>0</v>
      </c>
      <c r="H44" s="11"/>
      <c r="I44" s="11"/>
      <c r="J44" s="11"/>
      <c r="K44" s="11"/>
    </row>
    <row r="45" spans="1:11" s="12" customFormat="1" ht="78.75" x14ac:dyDescent="0.2">
      <c r="A45" s="18" t="s">
        <v>151</v>
      </c>
      <c r="B45" s="17" t="s">
        <v>152</v>
      </c>
      <c r="C45" s="36">
        <v>131.37200000000001</v>
      </c>
      <c r="D45" s="35">
        <v>0</v>
      </c>
      <c r="E45" s="35">
        <v>0</v>
      </c>
      <c r="F45" s="31">
        <f t="shared" si="0"/>
        <v>0</v>
      </c>
      <c r="G45" s="31">
        <v>0</v>
      </c>
      <c r="H45" s="11"/>
      <c r="I45" s="11"/>
      <c r="J45" s="11"/>
      <c r="K45" s="11"/>
    </row>
    <row r="46" spans="1:11" s="11" customFormat="1" ht="31.5" x14ac:dyDescent="0.2">
      <c r="A46" s="10" t="s">
        <v>47</v>
      </c>
      <c r="B46" s="2" t="s">
        <v>48</v>
      </c>
      <c r="C46" s="15">
        <v>932.22699999999998</v>
      </c>
      <c r="D46" s="20">
        <v>2582.9</v>
      </c>
      <c r="E46" s="20">
        <v>423.83800000000002</v>
      </c>
      <c r="F46" s="29">
        <f t="shared" si="0"/>
        <v>45.465106674661861</v>
      </c>
      <c r="G46" s="29">
        <f t="shared" si="1"/>
        <v>16.409384800030974</v>
      </c>
    </row>
    <row r="47" spans="1:11" s="11" customFormat="1" ht="15.75" x14ac:dyDescent="0.2">
      <c r="A47" s="10" t="s">
        <v>102</v>
      </c>
      <c r="B47" s="10" t="s">
        <v>46</v>
      </c>
      <c r="C47" s="15">
        <f>C48+C49</f>
        <v>-5.0220000000000002</v>
      </c>
      <c r="D47" s="20">
        <f>D48+D49</f>
        <v>150</v>
      </c>
      <c r="E47" s="20">
        <f>E48+E49</f>
        <v>2.52</v>
      </c>
      <c r="F47" s="29">
        <f t="shared" si="0"/>
        <v>-50.179211469534046</v>
      </c>
      <c r="G47" s="29">
        <f t="shared" si="1"/>
        <v>1.68</v>
      </c>
      <c r="H47" s="12"/>
      <c r="I47" s="12"/>
      <c r="J47" s="12"/>
      <c r="K47" s="12"/>
    </row>
    <row r="48" spans="1:11" s="12" customFormat="1" ht="15.75" x14ac:dyDescent="0.2">
      <c r="A48" s="9" t="s">
        <v>30</v>
      </c>
      <c r="B48" s="9" t="s">
        <v>78</v>
      </c>
      <c r="C48" s="6">
        <v>-5.0220000000000002</v>
      </c>
      <c r="D48" s="35" t="s">
        <v>15</v>
      </c>
      <c r="E48" s="35">
        <v>0</v>
      </c>
      <c r="F48" s="31">
        <f t="shared" si="0"/>
        <v>0</v>
      </c>
      <c r="G48" s="31">
        <v>0</v>
      </c>
      <c r="H48"/>
      <c r="I48"/>
      <c r="J48"/>
      <c r="K48"/>
    </row>
    <row r="49" spans="1:11" ht="15.75" x14ac:dyDescent="0.2">
      <c r="A49" s="18" t="s">
        <v>101</v>
      </c>
      <c r="B49" s="3" t="s">
        <v>46</v>
      </c>
      <c r="C49" s="6">
        <v>0</v>
      </c>
      <c r="D49" s="35">
        <v>150</v>
      </c>
      <c r="E49" s="35">
        <v>2.52</v>
      </c>
      <c r="F49" s="31">
        <v>0</v>
      </c>
      <c r="G49" s="31">
        <f t="shared" si="1"/>
        <v>1.68</v>
      </c>
      <c r="H49" s="11"/>
      <c r="I49" s="11"/>
      <c r="J49" s="11"/>
      <c r="K49" s="11"/>
    </row>
    <row r="50" spans="1:11" s="11" customFormat="1" ht="31.5" x14ac:dyDescent="0.2">
      <c r="A50" s="10" t="s">
        <v>104</v>
      </c>
      <c r="B50" s="2" t="s">
        <v>45</v>
      </c>
      <c r="C50" s="15">
        <f>C51+C55+C64+C70+C74+C79</f>
        <v>81072.452999999994</v>
      </c>
      <c r="D50" s="20">
        <f>D51+D55+D64+D70+D74+D79</f>
        <v>379980.67099999997</v>
      </c>
      <c r="E50" s="20">
        <f>E51+E55+E64+E70+E74+E79+E76</f>
        <v>104583.77099999998</v>
      </c>
      <c r="F50" s="29">
        <f t="shared" si="0"/>
        <v>129.0003782172472</v>
      </c>
      <c r="G50" s="29">
        <f t="shared" si="1"/>
        <v>27.523445001759043</v>
      </c>
    </row>
    <row r="51" spans="1:11" s="11" customFormat="1" ht="47.25" x14ac:dyDescent="0.2">
      <c r="A51" s="10" t="s">
        <v>105</v>
      </c>
      <c r="B51" s="14" t="s">
        <v>44</v>
      </c>
      <c r="C51" s="15">
        <f>C52+C53</f>
        <v>25667.75</v>
      </c>
      <c r="D51" s="20">
        <f>D52+D53</f>
        <v>122469</v>
      </c>
      <c r="E51" s="20">
        <f>E52+E53</f>
        <v>30617.25</v>
      </c>
      <c r="F51" s="29">
        <f t="shared" si="0"/>
        <v>119.28295234292059</v>
      </c>
      <c r="G51" s="29">
        <f t="shared" si="1"/>
        <v>25</v>
      </c>
      <c r="H51" s="12"/>
      <c r="I51" s="12"/>
      <c r="J51" s="12"/>
      <c r="K51" s="12"/>
    </row>
    <row r="52" spans="1:11" s="12" customFormat="1" ht="46.5" customHeight="1" x14ac:dyDescent="0.2">
      <c r="A52" s="18" t="s">
        <v>103</v>
      </c>
      <c r="B52" s="17" t="s">
        <v>32</v>
      </c>
      <c r="C52" s="6">
        <v>25667.75</v>
      </c>
      <c r="D52" s="35">
        <v>110469</v>
      </c>
      <c r="E52" s="35">
        <v>27617.25</v>
      </c>
      <c r="F52" s="31">
        <f t="shared" si="0"/>
        <v>107.59513397161808</v>
      </c>
      <c r="G52" s="31">
        <f t="shared" ref="G52:G53" si="3">E52/D52*100</f>
        <v>25</v>
      </c>
    </row>
    <row r="53" spans="1:11" s="12" customFormat="1" ht="81" customHeight="1" x14ac:dyDescent="0.2">
      <c r="A53" s="18" t="s">
        <v>137</v>
      </c>
      <c r="B53" s="17" t="s">
        <v>138</v>
      </c>
      <c r="C53" s="6">
        <v>0</v>
      </c>
      <c r="D53" s="35">
        <v>12000</v>
      </c>
      <c r="E53" s="35">
        <v>3000</v>
      </c>
      <c r="F53" s="31">
        <v>0</v>
      </c>
      <c r="G53" s="31">
        <f t="shared" si="3"/>
        <v>25</v>
      </c>
    </row>
    <row r="54" spans="1:11" s="12" customFormat="1" ht="60.75" hidden="1" customHeight="1" x14ac:dyDescent="0.2">
      <c r="A54" s="18" t="s">
        <v>31</v>
      </c>
      <c r="B54" s="17" t="s">
        <v>83</v>
      </c>
      <c r="C54" s="6"/>
      <c r="D54" s="35"/>
      <c r="E54" s="35">
        <v>0</v>
      </c>
      <c r="F54" s="29" t="e">
        <f t="shared" si="0"/>
        <v>#DIV/0!</v>
      </c>
      <c r="G54" s="31">
        <v>0</v>
      </c>
      <c r="H54" s="11"/>
      <c r="I54" s="11"/>
      <c r="J54" s="11"/>
      <c r="K54" s="11"/>
    </row>
    <row r="55" spans="1:11" s="11" customFormat="1" ht="47.25" x14ac:dyDescent="0.2">
      <c r="A55" s="10" t="s">
        <v>130</v>
      </c>
      <c r="B55" s="2" t="s">
        <v>86</v>
      </c>
      <c r="C55" s="15">
        <f>C56+C57+C58+C61+C62+C63</f>
        <v>1977.02</v>
      </c>
      <c r="D55" s="20">
        <f>D56+D57+D58+D61+D62+D63</f>
        <v>10744.931</v>
      </c>
      <c r="E55" s="20">
        <f>E56+E57+E58+E61+E62+E63</f>
        <v>0</v>
      </c>
      <c r="F55" s="29">
        <f t="shared" si="0"/>
        <v>0</v>
      </c>
      <c r="G55" s="29">
        <f t="shared" si="1"/>
        <v>0</v>
      </c>
      <c r="H55" s="12"/>
      <c r="I55" s="12"/>
      <c r="J55" s="12"/>
      <c r="K55" s="12"/>
    </row>
    <row r="56" spans="1:11" s="12" customFormat="1" ht="63" x14ac:dyDescent="0.2">
      <c r="A56" s="18" t="s">
        <v>106</v>
      </c>
      <c r="B56" s="17" t="s">
        <v>87</v>
      </c>
      <c r="C56" s="6">
        <v>1639.72</v>
      </c>
      <c r="D56" s="35">
        <v>1570.6759999999999</v>
      </c>
      <c r="E56" s="35">
        <v>0</v>
      </c>
      <c r="F56" s="31">
        <f t="shared" si="0"/>
        <v>0</v>
      </c>
      <c r="G56" s="31">
        <f t="shared" si="1"/>
        <v>0</v>
      </c>
    </row>
    <row r="57" spans="1:11" s="12" customFormat="1" ht="94.5" x14ac:dyDescent="0.2">
      <c r="A57" s="18" t="s">
        <v>107</v>
      </c>
      <c r="B57" s="17" t="s">
        <v>108</v>
      </c>
      <c r="C57" s="6">
        <v>0</v>
      </c>
      <c r="D57" s="35">
        <v>111.111</v>
      </c>
      <c r="E57" s="35">
        <v>0</v>
      </c>
      <c r="F57" s="31">
        <v>0</v>
      </c>
      <c r="G57" s="31">
        <v>0</v>
      </c>
    </row>
    <row r="58" spans="1:11" s="12" customFormat="1" ht="110.25" x14ac:dyDescent="0.2">
      <c r="A58" s="18" t="s">
        <v>109</v>
      </c>
      <c r="B58" s="17" t="s">
        <v>110</v>
      </c>
      <c r="C58" s="6">
        <v>0</v>
      </c>
      <c r="D58" s="35">
        <v>1744.37</v>
      </c>
      <c r="E58" s="35">
        <v>0</v>
      </c>
      <c r="F58" s="31">
        <v>0</v>
      </c>
      <c r="G58" s="31">
        <v>0</v>
      </c>
    </row>
    <row r="59" spans="1:11" s="12" customFormat="1" ht="17.25" hidden="1" customHeight="1" x14ac:dyDescent="0.2">
      <c r="A59" s="18" t="s">
        <v>88</v>
      </c>
      <c r="B59" s="17" t="s">
        <v>89</v>
      </c>
      <c r="C59" s="6">
        <v>0</v>
      </c>
      <c r="D59" s="35">
        <v>0</v>
      </c>
      <c r="E59" s="35">
        <v>0</v>
      </c>
      <c r="F59" s="29" t="e">
        <f t="shared" si="0"/>
        <v>#DIV/0!</v>
      </c>
      <c r="G59" s="31">
        <v>0</v>
      </c>
    </row>
    <row r="60" spans="1:11" s="12" customFormat="1" ht="110.25" hidden="1" x14ac:dyDescent="0.2">
      <c r="A60" s="18" t="s">
        <v>90</v>
      </c>
      <c r="B60" s="17" t="s">
        <v>91</v>
      </c>
      <c r="C60" s="6">
        <v>0</v>
      </c>
      <c r="D60" s="35">
        <v>0</v>
      </c>
      <c r="E60" s="35">
        <v>0</v>
      </c>
      <c r="F60" s="29" t="e">
        <f t="shared" si="0"/>
        <v>#DIV/0!</v>
      </c>
      <c r="G60" s="31">
        <v>0</v>
      </c>
    </row>
    <row r="61" spans="1:11" s="12" customFormat="1" ht="78.75" x14ac:dyDescent="0.2">
      <c r="A61" s="18" t="s">
        <v>139</v>
      </c>
      <c r="B61" s="17" t="s">
        <v>140</v>
      </c>
      <c r="C61" s="6">
        <v>0</v>
      </c>
      <c r="D61" s="35">
        <v>2147.11</v>
      </c>
      <c r="E61" s="35">
        <v>0</v>
      </c>
      <c r="F61" s="31">
        <v>0</v>
      </c>
      <c r="G61" s="31">
        <v>0</v>
      </c>
    </row>
    <row r="62" spans="1:11" s="26" customFormat="1" ht="47.25" x14ac:dyDescent="0.2">
      <c r="A62" s="33" t="s">
        <v>128</v>
      </c>
      <c r="B62" s="34" t="s">
        <v>129</v>
      </c>
      <c r="C62" s="35">
        <v>0</v>
      </c>
      <c r="D62" s="35">
        <v>171.66399999999999</v>
      </c>
      <c r="E62" s="35">
        <v>0</v>
      </c>
      <c r="F62" s="31">
        <v>0</v>
      </c>
      <c r="G62" s="31">
        <f t="shared" ref="G62" si="4">E62/D62*100</f>
        <v>0</v>
      </c>
    </row>
    <row r="63" spans="1:11" s="26" customFormat="1" ht="31.5" x14ac:dyDescent="0.2">
      <c r="A63" s="33" t="s">
        <v>111</v>
      </c>
      <c r="B63" s="34" t="s">
        <v>92</v>
      </c>
      <c r="C63" s="35">
        <v>337.3</v>
      </c>
      <c r="D63" s="35">
        <v>5000</v>
      </c>
      <c r="E63" s="35">
        <v>0</v>
      </c>
      <c r="F63" s="31">
        <f t="shared" si="0"/>
        <v>0</v>
      </c>
      <c r="G63" s="31">
        <f t="shared" si="1"/>
        <v>0</v>
      </c>
    </row>
    <row r="64" spans="1:11" s="11" customFormat="1" ht="47.25" x14ac:dyDescent="0.2">
      <c r="A64" s="10" t="s">
        <v>112</v>
      </c>
      <c r="B64" s="2" t="s">
        <v>43</v>
      </c>
      <c r="C64" s="15">
        <f>C65+C66+C68+C69+C67</f>
        <v>51969.415999999997</v>
      </c>
      <c r="D64" s="20">
        <f>D65+D66+D68+D69+D67</f>
        <v>228541.19999999998</v>
      </c>
      <c r="E64" s="20">
        <f>E65+E66+E68+E69+E67</f>
        <v>55235.337999999996</v>
      </c>
      <c r="F64" s="29">
        <f t="shared" si="0"/>
        <v>106.28431537502749</v>
      </c>
      <c r="G64" s="29">
        <f t="shared" si="1"/>
        <v>24.16865667984591</v>
      </c>
      <c r="H64" s="12"/>
      <c r="I64" s="12"/>
      <c r="J64" s="12"/>
      <c r="K64" s="12"/>
    </row>
    <row r="65" spans="1:11" s="12" customFormat="1" ht="78.75" x14ac:dyDescent="0.2">
      <c r="A65" s="9" t="s">
        <v>113</v>
      </c>
      <c r="B65" s="8" t="s">
        <v>33</v>
      </c>
      <c r="C65" s="6">
        <v>152.9</v>
      </c>
      <c r="D65" s="35">
        <v>650.79999999999995</v>
      </c>
      <c r="E65" s="35">
        <v>162.69999999999999</v>
      </c>
      <c r="F65" s="31">
        <f t="shared" si="0"/>
        <v>106.40941792020928</v>
      </c>
      <c r="G65" s="31">
        <f t="shared" si="1"/>
        <v>25</v>
      </c>
    </row>
    <row r="66" spans="1:11" s="12" customFormat="1" ht="78.75" x14ac:dyDescent="0.2">
      <c r="A66" s="9" t="s">
        <v>114</v>
      </c>
      <c r="B66" s="8" t="s">
        <v>34</v>
      </c>
      <c r="C66" s="6">
        <v>47132.639999999999</v>
      </c>
      <c r="D66" s="35">
        <v>199852.6</v>
      </c>
      <c r="E66" s="35">
        <v>50614.33</v>
      </c>
      <c r="F66" s="31">
        <f t="shared" si="0"/>
        <v>107.38700399553261</v>
      </c>
      <c r="G66" s="31">
        <f t="shared" si="1"/>
        <v>25.325830136810829</v>
      </c>
    </row>
    <row r="67" spans="1:11" s="12" customFormat="1" ht="94.5" x14ac:dyDescent="0.2">
      <c r="A67" s="18" t="s">
        <v>116</v>
      </c>
      <c r="B67" s="17" t="s">
        <v>115</v>
      </c>
      <c r="C67" s="6">
        <v>4683.8760000000002</v>
      </c>
      <c r="D67" s="35">
        <v>13076.3</v>
      </c>
      <c r="E67" s="35">
        <v>4458.308</v>
      </c>
      <c r="F67" s="31">
        <f t="shared" si="0"/>
        <v>95.184159444016032</v>
      </c>
      <c r="G67" s="31">
        <f t="shared" si="1"/>
        <v>34.094568035300512</v>
      </c>
    </row>
    <row r="68" spans="1:11" s="12" customFormat="1" ht="126" customHeight="1" x14ac:dyDescent="0.2">
      <c r="A68" s="9" t="s">
        <v>117</v>
      </c>
      <c r="B68" s="8" t="s">
        <v>35</v>
      </c>
      <c r="C68" s="6">
        <v>0</v>
      </c>
      <c r="D68" s="35">
        <v>473.6</v>
      </c>
      <c r="E68" s="35">
        <v>0</v>
      </c>
      <c r="F68" s="31">
        <v>0</v>
      </c>
      <c r="G68" s="31">
        <f t="shared" si="1"/>
        <v>0</v>
      </c>
      <c r="H68" s="11"/>
      <c r="I68" s="11"/>
      <c r="J68" s="11"/>
      <c r="K68" s="11"/>
    </row>
    <row r="69" spans="1:11" s="12" customFormat="1" ht="141.75" x14ac:dyDescent="0.2">
      <c r="A69" s="18" t="s">
        <v>118</v>
      </c>
      <c r="B69" s="17" t="s">
        <v>35</v>
      </c>
      <c r="C69" s="6">
        <v>0</v>
      </c>
      <c r="D69" s="35">
        <v>14487.9</v>
      </c>
      <c r="E69" s="35">
        <v>0</v>
      </c>
      <c r="F69" s="31">
        <v>0</v>
      </c>
      <c r="G69" s="31">
        <f t="shared" si="1"/>
        <v>0</v>
      </c>
    </row>
    <row r="70" spans="1:11" s="11" customFormat="1" ht="31.5" x14ac:dyDescent="0.2">
      <c r="A70" s="10" t="s">
        <v>119</v>
      </c>
      <c r="B70" s="13" t="s">
        <v>42</v>
      </c>
      <c r="C70" s="15">
        <f>C71+C73+C72</f>
        <v>1477.587</v>
      </c>
      <c r="D70" s="20">
        <f>D71+D73</f>
        <v>18225.54</v>
      </c>
      <c r="E70" s="20">
        <f>E71+E73</f>
        <v>16738.21</v>
      </c>
      <c r="F70" s="29">
        <f t="shared" si="0"/>
        <v>1132.80706990519</v>
      </c>
      <c r="G70" s="29">
        <f t="shared" si="1"/>
        <v>91.839309013614951</v>
      </c>
      <c r="H70"/>
      <c r="I70"/>
      <c r="J70"/>
      <c r="K70"/>
    </row>
    <row r="71" spans="1:11" s="12" customFormat="1" ht="126" x14ac:dyDescent="0.2">
      <c r="A71" s="9" t="s">
        <v>120</v>
      </c>
      <c r="B71" s="8" t="s">
        <v>36</v>
      </c>
      <c r="C71" s="6">
        <v>0</v>
      </c>
      <c r="D71" s="35">
        <v>1573.13</v>
      </c>
      <c r="E71" s="35">
        <v>85.8</v>
      </c>
      <c r="F71" s="31">
        <v>0</v>
      </c>
      <c r="G71" s="31">
        <f t="shared" si="1"/>
        <v>5.4540947029171134</v>
      </c>
      <c r="H71" s="11"/>
      <c r="I71" s="11"/>
      <c r="J71" s="11"/>
      <c r="K71" s="11"/>
    </row>
    <row r="72" spans="1:11" s="39" customFormat="1" ht="110.25" x14ac:dyDescent="0.2">
      <c r="A72" s="33" t="s">
        <v>153</v>
      </c>
      <c r="B72" s="34" t="s">
        <v>154</v>
      </c>
      <c r="C72" s="38">
        <v>1477.587</v>
      </c>
      <c r="D72" s="35">
        <v>0</v>
      </c>
      <c r="E72" s="35">
        <v>0</v>
      </c>
      <c r="F72" s="31">
        <f t="shared" ref="F72:F81" si="5">E72/C72*100</f>
        <v>0</v>
      </c>
      <c r="G72" s="31">
        <v>0</v>
      </c>
      <c r="H72" s="26"/>
      <c r="I72" s="26"/>
      <c r="J72" s="26"/>
      <c r="K72" s="26"/>
    </row>
    <row r="73" spans="1:11" ht="15.75" x14ac:dyDescent="0.2">
      <c r="A73" s="3" t="s">
        <v>141</v>
      </c>
      <c r="B73" s="4" t="s">
        <v>142</v>
      </c>
      <c r="C73" s="6">
        <v>0</v>
      </c>
      <c r="D73" s="35">
        <v>16652.41</v>
      </c>
      <c r="E73" s="35">
        <v>16652.41</v>
      </c>
      <c r="F73" s="31">
        <v>0</v>
      </c>
      <c r="G73" s="31">
        <f t="shared" si="1"/>
        <v>100</v>
      </c>
      <c r="H73" s="12"/>
      <c r="I73" s="12"/>
      <c r="J73" s="12"/>
      <c r="K73" s="12"/>
    </row>
    <row r="74" spans="1:11" s="11" customFormat="1" ht="0.75" customHeight="1" x14ac:dyDescent="0.2">
      <c r="A74" s="10" t="s">
        <v>93</v>
      </c>
      <c r="B74" s="2" t="s">
        <v>94</v>
      </c>
      <c r="C74" s="15">
        <f>C75</f>
        <v>0</v>
      </c>
      <c r="D74" s="20">
        <f>D75</f>
        <v>0</v>
      </c>
      <c r="E74" s="20">
        <v>0</v>
      </c>
      <c r="F74" s="29" t="e">
        <f t="shared" si="5"/>
        <v>#DIV/0!</v>
      </c>
      <c r="G74" s="29">
        <v>0</v>
      </c>
      <c r="H74" s="21"/>
      <c r="I74" s="21"/>
      <c r="J74" s="21"/>
      <c r="K74" s="21"/>
    </row>
    <row r="75" spans="1:11" s="12" customFormat="1" ht="113.25" hidden="1" customHeight="1" x14ac:dyDescent="0.2">
      <c r="A75" s="18" t="s">
        <v>95</v>
      </c>
      <c r="B75" s="17" t="s">
        <v>96</v>
      </c>
      <c r="C75" s="6">
        <v>0</v>
      </c>
      <c r="D75" s="35">
        <v>0</v>
      </c>
      <c r="E75" s="35">
        <v>0</v>
      </c>
      <c r="F75" s="29" t="e">
        <f t="shared" si="5"/>
        <v>#DIV/0!</v>
      </c>
      <c r="G75" s="29">
        <v>0</v>
      </c>
      <c r="H75" s="26"/>
      <c r="I75" s="26"/>
      <c r="J75" s="26"/>
      <c r="K75" s="26"/>
    </row>
    <row r="76" spans="1:11" s="12" customFormat="1" ht="113.25" customHeight="1" x14ac:dyDescent="0.2">
      <c r="A76" s="10" t="s">
        <v>143</v>
      </c>
      <c r="B76" s="2" t="s">
        <v>144</v>
      </c>
      <c r="C76" s="15">
        <v>0</v>
      </c>
      <c r="D76" s="20">
        <v>0</v>
      </c>
      <c r="E76" s="20">
        <v>2000</v>
      </c>
      <c r="F76" s="29">
        <v>0</v>
      </c>
      <c r="G76" s="29">
        <v>0</v>
      </c>
      <c r="H76" s="26"/>
      <c r="I76" s="26"/>
      <c r="J76" s="26"/>
      <c r="K76" s="26"/>
    </row>
    <row r="77" spans="1:11" s="12" customFormat="1" ht="113.25" customHeight="1" x14ac:dyDescent="0.2">
      <c r="A77" s="10" t="s">
        <v>93</v>
      </c>
      <c r="B77" s="2" t="s">
        <v>125</v>
      </c>
      <c r="C77" s="6">
        <v>0</v>
      </c>
      <c r="D77" s="35">
        <v>0</v>
      </c>
      <c r="E77" s="35">
        <v>0</v>
      </c>
      <c r="F77" s="29">
        <v>0</v>
      </c>
      <c r="G77" s="29">
        <v>0</v>
      </c>
      <c r="H77" s="26"/>
      <c r="I77" s="26"/>
      <c r="J77" s="26"/>
      <c r="K77" s="26"/>
    </row>
    <row r="78" spans="1:11" s="12" customFormat="1" ht="113.25" customHeight="1" x14ac:dyDescent="0.2">
      <c r="A78" s="18" t="s">
        <v>123</v>
      </c>
      <c r="B78" s="17" t="s">
        <v>124</v>
      </c>
      <c r="C78" s="6">
        <v>0</v>
      </c>
      <c r="D78" s="35">
        <v>0</v>
      </c>
      <c r="E78" s="35">
        <v>0</v>
      </c>
      <c r="F78" s="31">
        <v>0</v>
      </c>
      <c r="G78" s="31">
        <v>0</v>
      </c>
      <c r="H78" s="26"/>
      <c r="I78" s="26"/>
      <c r="J78" s="26"/>
      <c r="K78" s="26"/>
    </row>
    <row r="79" spans="1:11" s="11" customFormat="1" ht="78.75" x14ac:dyDescent="0.2">
      <c r="A79" s="10" t="s">
        <v>39</v>
      </c>
      <c r="B79" s="2" t="s">
        <v>40</v>
      </c>
      <c r="C79" s="15">
        <f>C80</f>
        <v>-19.32</v>
      </c>
      <c r="D79" s="20">
        <v>0</v>
      </c>
      <c r="E79" s="20">
        <f>E80</f>
        <v>-7.0270000000000001</v>
      </c>
      <c r="F79" s="29">
        <f t="shared" si="5"/>
        <v>36.371635610766049</v>
      </c>
      <c r="G79" s="29">
        <v>0</v>
      </c>
      <c r="H79" s="21"/>
      <c r="I79" s="21"/>
      <c r="J79" s="21"/>
      <c r="K79" s="21"/>
    </row>
    <row r="80" spans="1:11" s="12" customFormat="1" ht="78.75" x14ac:dyDescent="0.2">
      <c r="A80" s="9" t="s">
        <v>131</v>
      </c>
      <c r="B80" s="8" t="s">
        <v>37</v>
      </c>
      <c r="C80" s="6">
        <v>-19.32</v>
      </c>
      <c r="D80" s="35">
        <v>0</v>
      </c>
      <c r="E80" s="35">
        <v>-7.0270000000000001</v>
      </c>
      <c r="F80" s="31">
        <f t="shared" si="5"/>
        <v>36.371635610766049</v>
      </c>
      <c r="G80" s="31">
        <v>0</v>
      </c>
      <c r="H80"/>
      <c r="I80"/>
      <c r="J80"/>
      <c r="K80"/>
    </row>
    <row r="81" spans="1:11" s="21" customFormat="1" ht="15.75" x14ac:dyDescent="0.2">
      <c r="A81" s="19"/>
      <c r="B81" s="19" t="s">
        <v>41</v>
      </c>
      <c r="C81" s="20">
        <f>C6+C50</f>
        <v>119002.412</v>
      </c>
      <c r="D81" s="20">
        <f>D6+D50</f>
        <v>526296.3459999999</v>
      </c>
      <c r="E81" s="20">
        <f>E6+E50</f>
        <v>140725.32699999999</v>
      </c>
      <c r="F81" s="29">
        <f t="shared" si="5"/>
        <v>118.25418042787233</v>
      </c>
      <c r="G81" s="29">
        <f t="shared" si="1"/>
        <v>26.738799930790325</v>
      </c>
      <c r="H81"/>
      <c r="I81"/>
      <c r="J81"/>
      <c r="K81"/>
    </row>
    <row r="82" spans="1:11" x14ac:dyDescent="0.2">
      <c r="C82" s="12"/>
      <c r="D82" s="26"/>
    </row>
    <row r="84" spans="1:11" x14ac:dyDescent="0.2">
      <c r="A84" s="24"/>
      <c r="F84" s="23"/>
      <c r="G84" s="23"/>
    </row>
    <row r="85" spans="1:11" x14ac:dyDescent="0.2">
      <c r="A85" s="1"/>
    </row>
  </sheetData>
  <mergeCells count="9">
    <mergeCell ref="E1:G1"/>
    <mergeCell ref="A2:G2"/>
    <mergeCell ref="A4:A5"/>
    <mergeCell ref="B4:B5"/>
    <mergeCell ref="D4:D5"/>
    <mergeCell ref="E4:E5"/>
    <mergeCell ref="G4:G5"/>
    <mergeCell ref="C4:C5"/>
    <mergeCell ref="F4:F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</cp:lastModifiedBy>
  <cp:lastPrinted>2017-09-28T07:19:29Z</cp:lastPrinted>
  <dcterms:created xsi:type="dcterms:W3CDTF">2013-06-04T12:46:23Z</dcterms:created>
  <dcterms:modified xsi:type="dcterms:W3CDTF">2018-07-16T08:39:34Z</dcterms:modified>
</cp:coreProperties>
</file>